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11832"/>
  </bookViews>
  <sheets>
    <sheet name="Arkusz1" sheetId="1" r:id="rId1"/>
    <sheet name="Arkusz2" sheetId="2" state="hidden" r:id="rId2"/>
  </sheets>
  <definedNames>
    <definedName name="czerwiec">Arkusz2!$G$3:$G$32</definedName>
    <definedName name="grudzień">Arkusz2!$M$3:$M$33</definedName>
    <definedName name="kwiecień">Arkusz2!$E$3:$E$32</definedName>
    <definedName name="lipiec">Arkusz2!$H$3:$H$33</definedName>
    <definedName name="listopad">Arkusz2!$L$3:$L$32</definedName>
    <definedName name="luty">Arkusz2!$C$3:$C$31</definedName>
    <definedName name="maj">Arkusz2!$F$3:$F$33</definedName>
    <definedName name="marzec">Arkusz2!$D$3:$D$33</definedName>
    <definedName name="miesiące">Arkusz2!$A$3:$A$14</definedName>
    <definedName name="_xlnm.Print_Area" localSheetId="0">Arkusz1!$A$1:$FJ$279</definedName>
    <definedName name="październik">Arkusz2!$K$3:$K$33</definedName>
    <definedName name="sierpień">Arkusz2!$I$3:$I$33</definedName>
    <definedName name="styczeń">Arkusz2!$B$3:$B$33</definedName>
    <definedName name="wrzesień">Arkusz2!$J$3:$J$32</definedName>
  </definedNames>
  <calcPr calcId="124519"/>
</workbook>
</file>

<file path=xl/calcChain.xml><?xml version="1.0" encoding="utf-8"?>
<calcChain xmlns="http://schemas.openxmlformats.org/spreadsheetml/2006/main">
  <c r="AE208" i="1"/>
  <c r="AE198"/>
  <c r="BB188"/>
  <c r="BB177"/>
  <c r="BB169"/>
  <c r="BB161"/>
  <c r="BB153"/>
  <c r="AW188"/>
  <c r="AW177"/>
  <c r="AW169"/>
  <c r="AW161"/>
  <c r="AW153"/>
  <c r="AR188"/>
  <c r="AR177"/>
  <c r="AR169"/>
  <c r="AR161"/>
  <c r="AR153"/>
  <c r="AM188"/>
  <c r="AM177"/>
  <c r="AM169"/>
  <c r="AM161"/>
  <c r="AM153"/>
  <c r="AD188"/>
  <c r="AD177"/>
  <c r="AD169"/>
  <c r="AD161"/>
  <c r="AD153"/>
  <c r="Z188"/>
  <c r="Z177"/>
  <c r="Z169"/>
  <c r="Z161"/>
  <c r="Z153"/>
  <c r="V188"/>
  <c r="V177"/>
  <c r="V169"/>
  <c r="V161"/>
  <c r="V153"/>
  <c r="R188"/>
  <c r="R177"/>
  <c r="R169"/>
  <c r="R161"/>
  <c r="R153"/>
  <c r="N188"/>
  <c r="N177"/>
  <c r="N169"/>
  <c r="N161"/>
  <c r="N153"/>
  <c r="I188"/>
  <c r="I177"/>
  <c r="I169"/>
  <c r="I161"/>
  <c r="I153"/>
  <c r="BJ199" l="1"/>
  <c r="BJ127"/>
  <c r="BJ119"/>
  <c r="BJ112"/>
  <c r="BK198" l="1"/>
  <c r="BJ146"/>
  <c r="BJ154"/>
  <c r="AE201"/>
  <c r="AE209" s="1"/>
  <c r="AE205"/>
  <c r="AR167" l="1"/>
  <c r="AM167"/>
  <c r="BB167"/>
  <c r="R167"/>
  <c r="AW167"/>
  <c r="AD167"/>
  <c r="I167"/>
  <c r="Z167"/>
  <c r="N167"/>
  <c r="V167"/>
  <c r="BJ153"/>
  <c r="BJ152"/>
  <c r="BJ151"/>
  <c r="BK152" l="1"/>
  <c r="Z192" s="1"/>
  <c r="AE206" l="1"/>
  <c r="AR173"/>
  <c r="AW173"/>
  <c r="AR165"/>
  <c r="BB157"/>
  <c r="Z165"/>
  <c r="AM192"/>
  <c r="BB165"/>
  <c r="V157"/>
  <c r="V192"/>
  <c r="R192"/>
  <c r="AW192"/>
  <c r="R181"/>
  <c r="Z173"/>
  <c r="Z181"/>
  <c r="V165"/>
  <c r="AD157"/>
  <c r="N165"/>
  <c r="I192"/>
  <c r="AW181"/>
  <c r="N157"/>
  <c r="I181"/>
  <c r="AD192"/>
  <c r="AR157"/>
  <c r="R173"/>
  <c r="AM181"/>
  <c r="I165"/>
  <c r="AD173"/>
  <c r="BB181"/>
  <c r="I173"/>
  <c r="AD181"/>
  <c r="BB192"/>
  <c r="R165"/>
  <c r="AM173"/>
  <c r="N192"/>
  <c r="Z157"/>
  <c r="AW165"/>
  <c r="V181"/>
  <c r="AR192"/>
  <c r="AM157"/>
  <c r="N173"/>
  <c r="R157"/>
  <c r="AM165"/>
  <c r="N181"/>
  <c r="AW157"/>
  <c r="V173"/>
  <c r="AR181"/>
  <c r="I157"/>
  <c r="AD165"/>
  <c r="BB173"/>
  <c r="V194"/>
  <c r="I194"/>
  <c r="N194"/>
  <c r="AR183"/>
  <c r="R175"/>
  <c r="AR194"/>
  <c r="R183"/>
  <c r="N183"/>
  <c r="Z194"/>
  <c r="AR159"/>
  <c r="I183"/>
  <c r="AD175"/>
  <c r="AW175"/>
  <c r="R159"/>
  <c r="V175"/>
  <c r="N175"/>
  <c r="Z183"/>
  <c r="AM194"/>
  <c r="AR175"/>
  <c r="AW194"/>
  <c r="Z175"/>
  <c r="R194"/>
  <c r="AM183"/>
  <c r="N159"/>
  <c r="V183"/>
  <c r="AW159"/>
  <c r="AE202" l="1"/>
  <c r="AE211" s="1"/>
  <c r="AE214" s="1"/>
  <c r="BB183"/>
  <c r="AD159"/>
  <c r="V159"/>
  <c r="V196" s="1"/>
  <c r="BB159"/>
  <c r="AM175"/>
  <c r="AW183"/>
  <c r="AW196" s="1"/>
  <c r="AD194"/>
  <c r="I175"/>
  <c r="BB175"/>
  <c r="BB194"/>
  <c r="Z159"/>
  <c r="Z196" s="1"/>
  <c r="AD183"/>
  <c r="AM159"/>
  <c r="I159"/>
  <c r="R196"/>
  <c r="AR196"/>
  <c r="N196"/>
  <c r="AD196" l="1"/>
  <c r="I196"/>
  <c r="AM196"/>
  <c r="BB196"/>
  <c r="AE213" l="1"/>
  <c r="AE215" s="1"/>
  <c r="AE217" s="1"/>
</calcChain>
</file>

<file path=xl/sharedStrings.xml><?xml version="1.0" encoding="utf-8"?>
<sst xmlns="http://schemas.openxmlformats.org/spreadsheetml/2006/main" count="578" uniqueCount="508">
  <si>
    <t>Stempel dzienny/ Pieczęć urzędu</t>
  </si>
  <si>
    <t>Podstawa prawna</t>
  </si>
  <si>
    <t>Składający</t>
  </si>
  <si>
    <t>Termin składania</t>
  </si>
  <si>
    <t>Miejsce</t>
  </si>
  <si>
    <t>A. MIEJSCE SKŁADANIA DEKLARACJI</t>
  </si>
  <si>
    <t>Prezydent Miasta Opola</t>
  </si>
  <si>
    <t>Rynek- Ratusz</t>
  </si>
  <si>
    <t>45-015 Opole</t>
  </si>
  <si>
    <t>Dzień-</t>
  </si>
  <si>
    <t>Miesiąc-</t>
  </si>
  <si>
    <t>Rok</t>
  </si>
  <si>
    <t>obowiązująca od</t>
  </si>
  <si>
    <t>właściciel</t>
  </si>
  <si>
    <t>użytkownik wieczysty</t>
  </si>
  <si>
    <t>inny podmiot</t>
  </si>
  <si>
    <t>posiadający nieruchomość w zarządzie lub użytkowaniu</t>
  </si>
  <si>
    <t>osoba fizyczna</t>
  </si>
  <si>
    <t>osoba prawna</t>
  </si>
  <si>
    <t>jednostka organizacyjna</t>
  </si>
  <si>
    <t>inny (jaki?)</t>
  </si>
  <si>
    <t>Nazwisko*/Nazwa pełna**</t>
  </si>
  <si>
    <t>Imię*/Nazwa skrócona**</t>
  </si>
  <si>
    <t>PESEL*</t>
  </si>
  <si>
    <t>Numer Identyfikacji Podatkowej (NIP) */**</t>
  </si>
  <si>
    <t>REGON**</t>
  </si>
  <si>
    <t>KRAJ</t>
  </si>
  <si>
    <t>WOJEWÓDZTWO</t>
  </si>
  <si>
    <t>POWIAT</t>
  </si>
  <si>
    <t>GMINA</t>
  </si>
  <si>
    <t>KOD POCZTOWY</t>
  </si>
  <si>
    <t>MIEJSCOWOŚĆ</t>
  </si>
  <si>
    <t>ULICA</t>
  </si>
  <si>
    <t>NUMER DOMU</t>
  </si>
  <si>
    <t>NR LOKALU</t>
  </si>
  <si>
    <t>POCZTA</t>
  </si>
  <si>
    <t>NUMER LOKALU</t>
  </si>
  <si>
    <t>Pojemność pojemników</t>
  </si>
  <si>
    <t>Liczba pojemników</t>
  </si>
  <si>
    <t>Ilość</t>
  </si>
  <si>
    <t>60 l</t>
  </si>
  <si>
    <t>120 l</t>
  </si>
  <si>
    <t>240 l</t>
  </si>
  <si>
    <t>360 l</t>
  </si>
  <si>
    <t>660 l</t>
  </si>
  <si>
    <t>1100 l</t>
  </si>
  <si>
    <t>Imię</t>
  </si>
  <si>
    <t>Nazwisko</t>
  </si>
  <si>
    <t>ADNOTACJE ORGANU</t>
  </si>
  <si>
    <t>Podpis (pieczęć) przyjmującego</t>
  </si>
  <si>
    <t>Czynności sprawdzające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</si>
  <si>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</si>
  <si>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</si>
  <si>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</si>
  <si>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</si>
  <si>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</si>
  <si>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</si>
  <si>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</si>
  <si>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</si>
  <si>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</si>
  <si>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</si>
  <si>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</si>
  <si>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</si>
  <si>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</si>
  <si>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</si>
  <si>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</si>
  <si>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</si>
  <si>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</si>
  <si>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</si>
  <si>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</si>
  <si>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</si>
  <si>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</si>
  <si>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</si>
  <si>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</si>
  <si>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</si>
  <si>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</si>
  <si>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</si>
  <si>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</si>
  <si>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</si>
  <si>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</si>
  <si>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</si>
  <si>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</si>
  <si>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</si>
  <si>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</si>
  <si>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</si>
  <si>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</si>
  <si>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</si>
  <si>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</si>
  <si>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</si>
  <si>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</si>
  <si>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</si>
  <si>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</si>
  <si>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</si>
  <si>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</si>
  <si>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</si>
  <si>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</si>
  <si>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</si>
  <si>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</si>
  <si>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</si>
  <si>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</si>
  <si>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</si>
  <si>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</si>
  <si>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</si>
  <si>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</si>
  <si>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</si>
  <si>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</si>
  <si>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</si>
  <si>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</si>
  <si>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</si>
  <si>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</si>
  <si>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</si>
  <si>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</si>
  <si>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</si>
  <si>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</si>
  <si>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</si>
  <si>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</si>
  <si>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</si>
  <si>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</si>
  <si>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</si>
  <si>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</si>
  <si>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</si>
  <si>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</si>
  <si>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</si>
  <si>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</si>
  <si>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</si>
  <si>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</si>
  <si>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</si>
  <si>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</si>
  <si>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</si>
  <si>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</si>
  <si>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</si>
  <si>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</si>
  <si>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</si>
  <si>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</si>
  <si>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</si>
  <si>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</si>
  <si>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</si>
  <si>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</si>
  <si>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</si>
  <si>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</si>
  <si>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</si>
  <si>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</si>
  <si>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</si>
  <si>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</si>
  <si>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</si>
  <si>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</si>
  <si>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</si>
  <si>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</si>
  <si>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</si>
  <si>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</si>
  <si>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</si>
  <si>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</si>
  <si>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</si>
  <si>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</si>
  <si>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</si>
  <si>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</si>
  <si>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</si>
  <si>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</si>
  <si>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</si>
  <si>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</si>
  <si>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</si>
  <si>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</si>
  <si>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</si>
  <si>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</si>
  <si>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</si>
  <si>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</si>
  <si>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</si>
  <si>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</si>
  <si>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</si>
  <si>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</si>
  <si>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</si>
  <si>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</si>
  <si>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</si>
  <si>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</si>
  <si>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</si>
  <si>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</si>
  <si>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</si>
  <si>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</si>
  <si>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</si>
  <si>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</si>
  <si>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</si>
  <si>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</si>
  <si>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</si>
  <si>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</si>
  <si>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</si>
  <si>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</si>
  <si>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</si>
  <si>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</si>
  <si>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</si>
  <si>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</si>
  <si>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</si>
  <si>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</si>
  <si>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</si>
  <si>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</si>
  <si>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</si>
  <si>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</si>
  <si>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</si>
  <si>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</si>
  <si>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</si>
  <si>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</si>
  <si>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</si>
  <si>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</si>
  <si>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</si>
  <si>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</si>
  <si>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</si>
  <si>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</si>
  <si>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</si>
  <si>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</si>
  <si>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</si>
  <si>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</si>
  <si>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</si>
  <si>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</si>
  <si>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</si>
  <si>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</si>
  <si>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</si>
  <si>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</si>
  <si>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</si>
  <si>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</si>
  <si>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</si>
  <si>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</si>
  <si>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</si>
  <si>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</si>
  <si>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</si>
  <si>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</si>
  <si>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</si>
  <si>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</si>
  <si>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</si>
  <si>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</si>
  <si>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</si>
  <si>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</si>
  <si>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</si>
  <si>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</si>
  <si>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</si>
  <si>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</si>
  <si>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</si>
  <si>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</si>
  <si>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</si>
  <si>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</si>
  <si>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</si>
  <si>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</si>
  <si>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</si>
  <si>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</si>
  <si>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</si>
  <si>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</si>
  <si>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</si>
  <si>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</si>
  <si>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</si>
  <si>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</si>
  <si>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</si>
  <si>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</si>
  <si>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</si>
  <si>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</si>
  <si>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</si>
  <si>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</si>
  <si>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</si>
  <si>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</si>
  <si>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</si>
  <si>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</si>
  <si>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</si>
  <si>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</si>
  <si>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</si>
  <si>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</si>
  <si>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</si>
  <si>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</si>
  <si>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</si>
  <si>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</si>
  <si>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</si>
  <si>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</si>
  <si>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</si>
  <si>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</si>
  <si>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</si>
  <si>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</si>
  <si>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</si>
  <si>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</si>
  <si>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</si>
  <si>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</si>
  <si>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</si>
  <si>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230.</t>
  </si>
  <si>
    <t>231.</t>
  </si>
  <si>
    <t>232.</t>
  </si>
  <si>
    <t>233.</t>
  </si>
  <si>
    <t>234.</t>
  </si>
  <si>
    <t>235.</t>
  </si>
  <si>
    <t>236.</t>
  </si>
  <si>
    <t>237.</t>
  </si>
  <si>
    <t>238.</t>
  </si>
  <si>
    <t>A.</t>
  </si>
  <si>
    <t>B.</t>
  </si>
  <si>
    <t>C.</t>
  </si>
  <si>
    <t>E.</t>
  </si>
  <si>
    <t>F.</t>
  </si>
  <si>
    <t>G.</t>
  </si>
  <si>
    <t>I.</t>
  </si>
  <si>
    <t>J.</t>
  </si>
  <si>
    <t>K.</t>
  </si>
  <si>
    <t>M.</t>
  </si>
  <si>
    <t>N.</t>
  </si>
  <si>
    <t>O.</t>
  </si>
  <si>
    <t>239.</t>
  </si>
  <si>
    <t>240.</t>
  </si>
  <si>
    <t>241.</t>
  </si>
  <si>
    <t>242.</t>
  </si>
  <si>
    <t>243.</t>
  </si>
  <si>
    <t>244.</t>
  </si>
  <si>
    <t>245.</t>
  </si>
  <si>
    <t>DOGO-5</t>
  </si>
  <si>
    <t>DEKLARACJA O WYSOKOŚCI OPŁATY ZA GOSPODAROWANIE ODPADAMI KOMUNALNYMI DLA WŁAŚCICIELI WIĘCEJ NIŻ JEDNEJ NIERUCHOMOŚCI</t>
  </si>
  <si>
    <t>Organ właściwy ze względu na miejsce położenia nieruchomości.</t>
  </si>
  <si>
    <t>Numer ewidencyjny</t>
  </si>
  <si>
    <t>SELEKTYWNY</t>
  </si>
  <si>
    <t>NIESELEKTYWNY</t>
  </si>
  <si>
    <t>Częstotliwość I</t>
  </si>
  <si>
    <t>Częstotliwość II</t>
  </si>
  <si>
    <t>Częstotliwość III</t>
  </si>
  <si>
    <t>Częstotliwość IV</t>
  </si>
  <si>
    <t>współwłaściciel</t>
  </si>
  <si>
    <t>36.</t>
  </si>
  <si>
    <t>246.</t>
  </si>
  <si>
    <t>247.</t>
  </si>
  <si>
    <t>248.</t>
  </si>
  <si>
    <t>(A*B*C)</t>
  </si>
  <si>
    <t>D.</t>
  </si>
  <si>
    <t>(E*F*G)</t>
  </si>
  <si>
    <t>H.</t>
  </si>
  <si>
    <t>(I*J*K)</t>
  </si>
  <si>
    <t>L.</t>
  </si>
  <si>
    <t>(M*N*O)</t>
  </si>
  <si>
    <t>P.</t>
  </si>
  <si>
    <t>Pojemnik czarny z zieloną klapą lub w kolorze zielonym</t>
  </si>
  <si>
    <t>Pojemnik koloru brązowego</t>
  </si>
  <si>
    <t>Pojemnik czarny z czarną klapą</t>
  </si>
  <si>
    <t>spółka nieposiadająca osobowości prawnej</t>
  </si>
  <si>
    <r>
      <t>strona</t>
    </r>
    <r>
      <rPr>
        <b/>
        <sz val="10"/>
        <rFont val="Times New Roman"/>
        <family val="1"/>
        <charset val="238"/>
      </rPr>
      <t xml:space="preserve"> 1</t>
    </r>
    <r>
      <rPr>
        <sz val="10"/>
        <rFont val="Times New Roman"/>
        <family val="1"/>
        <charset val="238"/>
      </rPr>
      <t xml:space="preserve"> z </t>
    </r>
    <r>
      <rPr>
        <b/>
        <sz val="10"/>
        <rFont val="Times New Roman"/>
        <family val="1"/>
        <charset val="238"/>
      </rPr>
      <t>4</t>
    </r>
  </si>
  <si>
    <t xml:space="preserve">na której nie zamieszkują mieszkańcy, a powstają odpady komunalne. </t>
  </si>
  <si>
    <t>Odpady z terenu nieruchomości zbierane i  odbierane będą w sposób:</t>
  </si>
  <si>
    <t xml:space="preserve">    Z części, na której nie zamieszkują mieszkańcy, a powstają odpady komunalne, odpady komunalne będą zbierane i odbierane w sposób:</t>
  </si>
  <si>
    <t>Odpady z terenu nieruchomości zbierane i odbierane będą w sposób:</t>
  </si>
  <si>
    <t xml:space="preserve">na której zamieszkują mieszkańcy.      </t>
  </si>
  <si>
    <r>
      <t>strona</t>
    </r>
    <r>
      <rPr>
        <b/>
        <sz val="10"/>
        <rFont val="Times New Roman"/>
        <family val="1"/>
        <charset val="238"/>
      </rPr>
      <t xml:space="preserve"> 2</t>
    </r>
    <r>
      <rPr>
        <sz val="10"/>
        <rFont val="Times New Roman"/>
        <family val="1"/>
        <charset val="238"/>
      </rPr>
      <t xml:space="preserve"> z </t>
    </r>
    <r>
      <rPr>
        <b/>
        <sz val="10"/>
        <rFont val="Times New Roman"/>
        <family val="1"/>
        <charset val="238"/>
      </rPr>
      <t>4</t>
    </r>
  </si>
  <si>
    <r>
      <t>strona</t>
    </r>
    <r>
      <rPr>
        <b/>
        <sz val="10"/>
        <rFont val="Times New Roman"/>
        <family val="1"/>
        <charset val="238"/>
      </rPr>
      <t xml:space="preserve"> 3</t>
    </r>
    <r>
      <rPr>
        <sz val="10"/>
        <rFont val="Times New Roman"/>
        <family val="1"/>
        <charset val="238"/>
      </rPr>
      <t xml:space="preserve"> z </t>
    </r>
    <r>
      <rPr>
        <b/>
        <sz val="10"/>
        <rFont val="Times New Roman"/>
        <family val="1"/>
        <charset val="238"/>
      </rPr>
      <t>4</t>
    </r>
  </si>
  <si>
    <r>
      <t>strona</t>
    </r>
    <r>
      <rPr>
        <b/>
        <sz val="10"/>
        <rFont val="Times New Roman"/>
        <family val="1"/>
        <charset val="238"/>
      </rPr>
      <t xml:space="preserve"> 4</t>
    </r>
    <r>
      <rPr>
        <sz val="10"/>
        <rFont val="Times New Roman"/>
        <family val="1"/>
        <charset val="238"/>
      </rPr>
      <t xml:space="preserve"> z </t>
    </r>
    <r>
      <rPr>
        <b/>
        <sz val="10"/>
        <rFont val="Times New Roman"/>
        <family val="1"/>
        <charset val="238"/>
      </rPr>
      <t>4</t>
    </r>
  </si>
  <si>
    <t xml:space="preserve">która w części stanowi nieruchomość, na której zamieszkują mieszkańcy, a w części nieruchomość, na której nie zamieszkują mieszkańcy, a powstają odpady komunalne.       Odpady z części, na której zamieszkują mieszkańcy zbierane i odbierane będą w sposób: </t>
  </si>
  <si>
    <t>C. LICZBA ZAŁĄCZNIKÓW</t>
  </si>
  <si>
    <t>ZOGO-2</t>
  </si>
  <si>
    <t>-</t>
  </si>
  <si>
    <t>do</t>
  </si>
  <si>
    <t>D. OKOLICZNOŚCI DOTYCZĄCE ZŁOŻENIA DEKLARACJI (PROSZĘ WPISAĆ ZNAK X WE WŁAŚCIWY KWADRAT):</t>
  </si>
  <si>
    <t>E. DANE DOTYCZĄCE PODMIOTU SKŁADAJĄCEGO DEKLARACJĘ (PROSZĘ WPISAĆ ZNAK X WE WŁAŚCIWY KWADRAT):</t>
  </si>
  <si>
    <t>E.1</t>
  </si>
  <si>
    <t>E.2</t>
  </si>
  <si>
    <t>Właściciel (w rozumieniu ustawy o utrzymaniu czystości i porządku w gminach) więcej niż jednej nieruchomości. Jedną nieruchomość należy ująć w druku DOGO-5, każdą następną w załącznikach ZOGO- 2 w ten sposób, żeby jeden załącznik ZOGO- 2 obejmował tylko jedną nieruchomość.</t>
  </si>
  <si>
    <r>
      <t>Pierwsza deklaracja</t>
    </r>
    <r>
      <rPr>
        <vertAlign val="superscript"/>
        <sz val="10"/>
        <rFont val="Times New Roman"/>
        <family val="1"/>
        <charset val="238"/>
      </rPr>
      <t>2</t>
    </r>
  </si>
  <si>
    <r>
      <t>Korekta deklaracji</t>
    </r>
    <r>
      <rPr>
        <vertAlign val="superscript"/>
        <sz val="10"/>
        <rFont val="Times New Roman"/>
        <family val="1"/>
        <charset val="238"/>
      </rPr>
      <t>3</t>
    </r>
  </si>
  <si>
    <t>229.</t>
  </si>
  <si>
    <t>249.</t>
  </si>
  <si>
    <t>250.</t>
  </si>
  <si>
    <t>251.</t>
  </si>
  <si>
    <t>252.</t>
  </si>
  <si>
    <t>253.</t>
  </si>
  <si>
    <t>254.</t>
  </si>
  <si>
    <r>
      <rPr>
        <sz val="9"/>
        <rFont val="Times New Roman"/>
        <family val="1"/>
        <charset val="238"/>
      </rPr>
      <t>ZOGO-3</t>
    </r>
    <r>
      <rPr>
        <vertAlign val="superscript"/>
        <sz val="9"/>
        <rFont val="Times New Roman"/>
        <family val="1"/>
        <charset val="238"/>
      </rPr>
      <t>1</t>
    </r>
  </si>
  <si>
    <r>
      <rPr>
        <vertAlign val="superscript"/>
        <sz val="8"/>
        <rFont val="Times New Roman"/>
        <family val="1"/>
        <charset val="238"/>
      </rPr>
      <t>1</t>
    </r>
    <r>
      <rPr>
        <sz val="8"/>
        <rFont val="Times New Roman"/>
        <family val="1"/>
        <charset val="238"/>
      </rPr>
      <t xml:space="preserve"> Załącznik/załączniki ZOGO-3 składa właściciel nieruchomości w sytuacji, gdy nieruchomość ujęta w druku DOGO-5 lub załączniku ZOGO-2 stanowi nieruchomość zabudowaną budynkiem wielolokalowym, w którym ustanowiono odrębną własność lokalu.</t>
    </r>
  </si>
  <si>
    <r>
      <t xml:space="preserve">Wysokość zwolnienia z opłaty wyrażona w procentach </t>
    </r>
    <r>
      <rPr>
        <i/>
        <sz val="9"/>
        <rFont val="Times New Roman"/>
        <family val="1"/>
        <charset val="238"/>
      </rPr>
      <t>(wysokość zwolnienia wynika z obowiązującej uchwały Rady Miasta Opola).</t>
    </r>
  </si>
  <si>
    <t>ZŁ</t>
  </si>
  <si>
    <r>
      <rPr>
        <vertAlign val="superscript"/>
        <sz val="8"/>
        <rFont val="Times New Roman"/>
        <family val="1"/>
        <charset val="238"/>
      </rPr>
      <t>3</t>
    </r>
    <r>
      <rPr>
        <sz val="8"/>
        <rFont val="Times New Roman"/>
        <family val="1"/>
        <charset val="238"/>
      </rPr>
      <t xml:space="preserve"> Pole „korekta deklaracji” należy zaznaczyć znakiem „X”  m.in. w przypadku błędu (np. oczywista omyłka pisarska, błąd rachunkowy) w złożonej już deklaracji. Należy wskazać miesiąc i rok, od którego korekta deklaracji ma obowiązywać, bądź też korygowany okres czasu. </t>
    </r>
  </si>
  <si>
    <r>
      <rPr>
        <b/>
        <sz val="9"/>
        <rFont val="Times New Roman"/>
        <family val="1"/>
        <charset val="238"/>
      </rPr>
      <t>E.3 DANE PODATNIKA</t>
    </r>
    <r>
      <rPr>
        <b/>
        <sz val="7"/>
        <rFont val="Times New Roman"/>
        <family val="1"/>
        <charset val="238"/>
      </rPr>
      <t xml:space="preserve"> (* WYPEŁNIA OSOBA FIZYCZNA,** WYPEŁNIA PODMIOT INNY NIŻ OSOBA FIZYCZNA)</t>
    </r>
  </si>
  <si>
    <t>Pieczęć nagłówkowa podatnika (pole fakultatywne) */**</t>
  </si>
  <si>
    <t>Numer telefonu (pole fakultatywne) */**</t>
  </si>
  <si>
    <t>Adres e-mail (pole fakultatywne) */**</t>
  </si>
  <si>
    <t>Q.</t>
  </si>
  <si>
    <t>R.</t>
  </si>
  <si>
    <t>S.</t>
  </si>
  <si>
    <t>T.</t>
  </si>
  <si>
    <t>(Q*R*S)</t>
  </si>
  <si>
    <t>Pojemnik z żółtą klapą, czarny z żółtą klapą lub w kolorze żółtym</t>
  </si>
  <si>
    <t>Suma opłat dla pojemników o określonej pojemności (D+H+L+P+T)</t>
  </si>
  <si>
    <t>POLA JASNE WYPEŁNIA WŁAŚCICIEL NIERUCHOMOŚCI MASZYNOWO, KOMPUTEROWO LUB RĘCZNIE, DUŻYMI, DRUKOWANYMI LITERAMI, CZARNYM LUB NIEBIESKIM KOLOREM</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</si>
  <si>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</si>
  <si>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</si>
  <si>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</si>
  <si>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</si>
  <si>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</si>
  <si>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</si>
  <si>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</si>
  <si>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</si>
  <si>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</si>
  <si>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</si>
  <si>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</si>
  <si>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</si>
  <si>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</si>
  <si>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</si>
  <si>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</si>
  <si>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</si>
  <si>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</si>
  <si>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</si>
  <si>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</si>
  <si>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</si>
  <si>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</si>
  <si>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</si>
  <si>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</si>
  <si>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</si>
  <si>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</si>
  <si>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</si>
  <si>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</si>
  <si>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</si>
  <si>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</si>
  <si>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</si>
  <si>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</si>
  <si>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</si>
  <si>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</si>
  <si>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</si>
  <si>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</si>
  <si>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</si>
  <si>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</si>
  <si>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</si>
  <si>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</si>
  <si>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B. DATA WYPEŁNIENIA DEKLARACJI</t>
  </si>
  <si>
    <t>H. OBLICZENIE WYSOKOŚCI OPŁATY</t>
  </si>
  <si>
    <t>Ustawa z dnia 13 września 1996 r. o utrzymaniu czystości i porządku w gminach (tekst jedn.: Dz. U. z 2019 r., poz. 2010 z późn. zm.).</t>
  </si>
  <si>
    <t>Właściciel nieruchomości obowiązany jest złożyć deklarację w terminie 14 dni od dnia zamieszkania na terenie nieruchomości pierwszego mieszkańca lub powstania na danej nieruchomości odpadów komunalnych. W przypadku zmiany danych będących podstawą ustalenia wysokości należnej opłaty za gospodarowanie odpadami komunalnymi  lub określonej w deklaracji ilości odpadów komunalnych powstających na danej nieruchomości nową deklarację właściciel nieruchomości obowiązany jest złożyć do 10 dnia miesiąca następującego po miesiącu, w którym nastąpiła zmiana . Właściciel nieruchomości składający nową deklarację zmniejszającą wysokość zobowiązania z tytułu opłaty za gospodarowanie odpadami komunalnymi w związku ze śmiercią mieszkańca może ją złożyć w terminie 6 miesięcy od dnia tego zdarzenia.</t>
  </si>
  <si>
    <t>Data zamieszkania pierwszego mieszkańca lub powstania odpadów komunalnych</t>
  </si>
  <si>
    <t>Data zmiany danych</t>
  </si>
  <si>
    <t>Oświadczam, że deklaracja dotyczy budynku/budynków lub części budynku/budynków wchodzących w skład nieruchomości zabudowanej budynkiem wielolokalowym lub budynkami wielolokalowymi, które posiadają przyporządkowane im oddzielne miejsca gromadzenia odpadów komunalnych</t>
  </si>
  <si>
    <r>
      <t xml:space="preserve">     3,5 m</t>
    </r>
    <r>
      <rPr>
        <vertAlign val="superscript"/>
        <sz val="8"/>
        <rFont val="Times New Roman"/>
        <family val="1"/>
        <charset val="238"/>
      </rPr>
      <t>3</t>
    </r>
  </si>
  <si>
    <r>
      <t>5 m</t>
    </r>
    <r>
      <rPr>
        <vertAlign val="superscript"/>
        <sz val="8"/>
        <rFont val="Times New Roman"/>
        <family val="1"/>
        <charset val="238"/>
      </rPr>
      <t>3</t>
    </r>
  </si>
  <si>
    <r>
      <t>7m</t>
    </r>
    <r>
      <rPr>
        <vertAlign val="superscript"/>
        <sz val="8"/>
        <rFont val="Times New Roman"/>
        <family val="1"/>
        <charset val="238"/>
      </rPr>
      <t>3</t>
    </r>
  </si>
  <si>
    <r>
      <t>15m</t>
    </r>
    <r>
      <rPr>
        <vertAlign val="superscript"/>
        <sz val="8"/>
        <rFont val="Times New Roman"/>
        <family val="1"/>
        <charset val="238"/>
      </rPr>
      <t>3</t>
    </r>
  </si>
  <si>
    <r>
      <t>36 m</t>
    </r>
    <r>
      <rPr>
        <vertAlign val="superscript"/>
        <sz val="8"/>
        <rFont val="Times New Roman"/>
        <family val="1"/>
        <charset val="238"/>
      </rPr>
      <t>3</t>
    </r>
  </si>
  <si>
    <r>
      <rPr>
        <b/>
        <sz val="8"/>
        <rFont val="Times New Roman"/>
        <family val="1"/>
        <charset val="238"/>
      </rPr>
      <t>G.2 INFORMACJA DOTYCZĄCA POSIADANIA KOMPOSTOWNIKA PRZYDOMOWEGO I KOMPOSTOWANIA W NIM BIOODPADÓW STANOWIĄCYCH ODPADY KOMUNALNE</t>
    </r>
    <r>
      <rPr>
        <i/>
        <sz val="8"/>
        <rFont val="Times New Roman"/>
        <family val="1"/>
        <charset val="238"/>
      </rPr>
      <t xml:space="preserve"> (Wypełnia się poprzez wpisanie znaku X w wyznaczonym polu, wypełnia wyłącznie właściciel nieruchomości zabudowanej budynkiem mieszkalnym jednorodzinnym kompostujący bioodpady stanowiące odpady komunalne w kompostowniku przydomowym w przypadku, gdy deklaracja dotyczy okresu, w którym obowiązywała uchwała zwalniająca w części z opłaty za gospodarowanie odpadami komunalnymi właścicieli nieruchomości zabudowanych budynkami mieszkalnymi jednorodzinnymi kompostujących bioodpady stanowiące odpady komunalne w kompostowniku przydomowym)</t>
    </r>
  </si>
  <si>
    <t>OŚWIADCZAM, ŻE POSIADAM KOMPOSTOWNIK PRZYDOMOWY I KOMPOSTUJĘ W NIM BIOODPADY STANOWIĄCE ODPADY KOMUNALNE</t>
  </si>
  <si>
    <r>
      <t xml:space="preserve">Liczba osób zamieszkujących nieruchomość/część nieruchomości będących członkami rodzin wielodzietnych </t>
    </r>
    <r>
      <rPr>
        <i/>
        <sz val="8"/>
        <rFont val="Times New Roman"/>
        <family val="1"/>
        <charset val="238"/>
      </rPr>
      <t>(w przypadku obowiązku składania załącznika ZOGO-3 należy podać wartość z poz. nr 219 załącznika dotyczącego nieruchomości ujętej w druku DOGO-5, bądź sumę wartości z poz. 219 załączników ZOGO-3 w przypadku złożenia więcej niż 1 załącznika ZOGO-3 dotyczącego nieruchomości ujętej w druku DOGO-5 ).</t>
    </r>
  </si>
  <si>
    <r>
      <t xml:space="preserve">Liczba osób zamieszkujących nieruchomość/część nieruchomości niebędących członkami rodzin wielodzietnych </t>
    </r>
    <r>
      <rPr>
        <i/>
        <sz val="8"/>
        <rFont val="Times New Roman"/>
        <family val="1"/>
        <charset val="238"/>
      </rPr>
      <t>(w przypadku obowiązku składania załącznika ZOGO-3 należy podać wartość z poz. nr 220 załącznika dotyczącego nieruchomości ujętej w druku DOGO-5, bądź sumę wartości z poz. 220 załączników ZOGO-3 w przypadku złożenia więcej niż 1 załącznika ZOGO-3 dotyczącego nieruchomości ujętej w druku DOGO-5).</t>
    </r>
  </si>
  <si>
    <t>37.</t>
  </si>
  <si>
    <t>F.1 ADRES NIERUCHOMOŚCI/CZĘŚCI NIERUCHOMOŚCI POŁOŻONEJ W OPOLU (JEŚLI INNY NIŻ W CZĘŚCI E.4)</t>
  </si>
  <si>
    <r>
      <t xml:space="preserve">G.1 OŚWIADCZAM, ŻE NIERUCHOMOŚĆ/CZĘŚĆ NIERUCHOMOŚCI, KTÓREJ DOTYCZY DRUK DOGO-5 STANOWI NIERUCHOMOŚĆ/CZĘŚĆ NIERUCHOMOŚCI (PROSZĘ WPISAĆ ZNAK X WE WŁAŚCIWY KWADRAT I OKREŚLIĆ SPOSÓB ZBIERANIA I ODBIERANIA ODPADÓW KOMUNALNYCH) </t>
    </r>
    <r>
      <rPr>
        <i/>
        <sz val="8"/>
        <rFont val="Times New Roman"/>
        <family val="1"/>
        <charset val="238"/>
      </rPr>
      <t>Pola dotyczące sposobu zbierania i odbierania odpadów komunalnych wypełnia się wyłącznie, gdy deklaracja dotyczy okresu czasu, w którym obowiązek selektywnego zbierania odpadów komunalnych nie został ustanowiony</t>
    </r>
  </si>
  <si>
    <t>294.</t>
  </si>
  <si>
    <t>295.</t>
  </si>
  <si>
    <t>296.</t>
  </si>
  <si>
    <t>297.</t>
  </si>
  <si>
    <r>
      <rPr>
        <b/>
        <sz val="8"/>
        <rFont val="Times New Roman"/>
        <family val="1"/>
        <charset val="238"/>
      </rPr>
      <t>Pouczenie</t>
    </r>
    <r>
      <rPr>
        <sz val="8"/>
        <rFont val="Times New Roman"/>
        <family val="1"/>
        <charset val="238"/>
      </rPr>
      <t xml:space="preserve">
W przypadku niewpłacenia w obowiązującym terminie kwoty z poz. 288 lub wpłacenia jej w niepełnej wysokości niniejsza deklaracja stanowi podstawę do wystawienia tytułu wykonawczego, zgodnie z przepisami ustawy z dnia 17 czerwca 1966 r. o postępowaniu egzekucyjnym w administracji 
(tekst jedn.: Dz. U. z 2019 r., poz. 1438 z późn. zm.).
</t>
    </r>
  </si>
  <si>
    <t>Administratorem Pani/Pana danych osobowych jest Prezydent Miasta Opola, adres: Rynek- Ratusz, kod pocztowy 45-015 Opole, e-mail: urzad@um.opole.pl, tel. (+48 77) 45 11 800</t>
  </si>
  <si>
    <t xml:space="preserve">Przetwarzanie Pani/Pana danych osobowych odbywać się będzie na podstawie: 
1. art. 6 ust. 1 lit c RODO w związku z ustawą z dnia 13 września 1996 r. o utrzymaniu czystości  i porządku w gminach oraz ustawą z dnia 29 sierpnia 1997 r.- Ordynacja podatkowa i wyłącznie w celu realizacji obowiązku prawnego ciążącego na administratorze związanego  z wykonywaniem uprawnień i obowiązków organu podatkowego w zakresie opłaty za gospodarowanie odpadami komunalnymi oraz 
2. art. 6 ust.1 lit. a RODO w celu ułatwienia komunikacji z Panią/Panem. </t>
  </si>
  <si>
    <t>Pani/Pana dane osobowe będą przechowywane na czas prowadzenia sprawy oraz archiwizacji.</t>
  </si>
  <si>
    <t xml:space="preserve">Posiada Pani/Pan:
1. prawo dostępu do treści swoich danych osobowych, 
2. prawo do ich sprostowania lub uzupełnienia,
3. prawo do usunięcia danych, jeżeli Pani/Pan cofnęli zgodę, na której opiera się przetwarzanie danych osobowych zgodnie z art. 6 ust.1 lit. a RODO. Cofnięcie zgody może być wyrażone w dowolnym momencie bez wpływu na zgodność z prawem przetwarzania,
4. prawo do ograniczenia ich przetwarzania. </t>
  </si>
  <si>
    <t>Podanie przez Panią/Pana danych osobowych jest wymogiem ustawowym, a ich niepodanie będzie skutkowało niemożnością skutecznego złożenia dokumentu, w którym podania danych osobowych wymaga przepis prawa.
Niezłożenie deklaracji o wysokości opłaty za gospodarowanie odpadami komunalnymi powoduje konieczność wydania przez Prezydenta Miasta Opola decyzji określającej wysokość opłaty za gospodarowanie odpadami komunalnymi.
Niepodanie danych osobowych, których podanie jest nieobowiązkowe może skutkować ograniczeniem form komunikacji.</t>
  </si>
  <si>
    <t xml:space="preserve">Podane przez Panią/Pana dane osobowe nie będą podlegały zautomatyzowanemu podejmowaniu decyzji, w tym profilowaniu. </t>
  </si>
  <si>
    <t>Nowa deklaracja składana w związku ze:</t>
  </si>
  <si>
    <r>
      <t xml:space="preserve">zmianą określonej w deklaracji ilości odpadów komunalnych powstających na nieruchomości lub zmianą danych będących podstawą ustalenia wysokości należnej opłaty za gospodarowanie odpadami komunalnymi z przyczyn innych niż śmierć mieszkańca </t>
    </r>
    <r>
      <rPr>
        <vertAlign val="superscript"/>
        <sz val="8"/>
        <rFont val="Times New Roman"/>
        <family val="1"/>
        <charset val="238"/>
      </rPr>
      <t>4</t>
    </r>
    <r>
      <rPr>
        <sz val="8"/>
        <rFont val="Times New Roman"/>
        <family val="1"/>
        <charset val="238"/>
      </rPr>
      <t xml:space="preserve"> </t>
    </r>
  </si>
  <si>
    <r>
      <rPr>
        <vertAlign val="superscript"/>
        <sz val="8"/>
        <rFont val="Times New Roman"/>
        <family val="1"/>
        <charset val="238"/>
      </rPr>
      <t>5</t>
    </r>
    <r>
      <rPr>
        <sz val="8"/>
        <rFont val="Times New Roman"/>
        <family val="1"/>
        <charset val="238"/>
      </rPr>
      <t xml:space="preserve"> Deklarację zmniejszającą wysokość zobowiązania z tytułu opłaty za gospodarowanie odpadami komunalnymi w związku ze śmiercią mieszkańca właściciel nieruchomości winien złożyć w terminie do 6 miesięcy od dnia tego zdarzenia. Opłatę w zmienionej wysokości uiszcza się za miesiąc, w którym nastąpiła zmiana liczby osób zamieszkujących nieruchomość w związku ze śmiercią mieszkańca. Należy podać datę śmierci mieszkańca w formacie Dzień- Miesiąc- Rok.</t>
    </r>
  </si>
  <si>
    <r>
      <t xml:space="preserve">śmiercią mieszkańca w dniu </t>
    </r>
    <r>
      <rPr>
        <vertAlign val="superscript"/>
        <sz val="9"/>
        <rFont val="Times New Roman"/>
        <family val="1"/>
        <charset val="238"/>
      </rPr>
      <t>5</t>
    </r>
  </si>
  <si>
    <r>
      <t xml:space="preserve">E.4 ADRES ZAMIESZKANIA/ SIEDZIBY PODATNIKA </t>
    </r>
    <r>
      <rPr>
        <b/>
        <vertAlign val="superscript"/>
        <sz val="10"/>
        <rFont val="Times New Roman"/>
        <family val="1"/>
        <charset val="238"/>
      </rPr>
      <t>6</t>
    </r>
  </si>
  <si>
    <r>
      <t>E.5 ADRES DO KORESPONDENCJI (JEŚLI INNY NIŻ W CZĘŚCI E.4)</t>
    </r>
    <r>
      <rPr>
        <b/>
        <vertAlign val="superscript"/>
        <sz val="10"/>
        <rFont val="Times New Roman"/>
        <family val="1"/>
        <charset val="238"/>
      </rPr>
      <t>7</t>
    </r>
  </si>
  <si>
    <r>
      <rPr>
        <vertAlign val="superscript"/>
        <sz val="8"/>
        <rFont val="Times New Roman"/>
        <family val="1"/>
        <charset val="238"/>
      </rPr>
      <t>6</t>
    </r>
    <r>
      <rPr>
        <sz val="8"/>
        <rFont val="Times New Roman"/>
        <family val="1"/>
        <charset val="238"/>
      </rPr>
      <t xml:space="preserve"> Adres zamieszkania należy podać, jeśli podatnikiem  jest osoba fizyczna. W pozostałych przypadkach należy podać adres siedziby.</t>
    </r>
  </si>
  <si>
    <r>
      <rPr>
        <vertAlign val="superscript"/>
        <sz val="8"/>
        <rFont val="Times New Roman"/>
        <family val="1"/>
        <charset val="238"/>
      </rPr>
      <t>7</t>
    </r>
    <r>
      <rPr>
        <sz val="8"/>
        <rFont val="Times New Roman"/>
        <family val="1"/>
        <charset val="238"/>
      </rPr>
      <t xml:space="preserve"> Należy wypełnić w przypadku woli otrzymywania korespondencji na inny adres niż wskazany w części E.4.</t>
    </r>
  </si>
  <si>
    <r>
      <t>NUMER DOMU LUB DZIAŁKI</t>
    </r>
    <r>
      <rPr>
        <vertAlign val="superscript"/>
        <sz val="8"/>
        <rFont val="Times New Roman"/>
        <family val="1"/>
        <charset val="238"/>
      </rPr>
      <t>8</t>
    </r>
  </si>
  <si>
    <r>
      <t xml:space="preserve">8 </t>
    </r>
    <r>
      <rPr>
        <sz val="8"/>
        <rFont val="Times New Roman"/>
        <family val="1"/>
        <charset val="238"/>
      </rPr>
      <t>Numer działki należy podać w przypadku, gdy numer porządkowy nieruchomości nie został ustalony. W pozostałych przypadkach należy podać numer porządkowy nieruchomości.</t>
    </r>
  </si>
  <si>
    <r>
      <rPr>
        <vertAlign val="superscript"/>
        <sz val="8"/>
        <rFont val="Times New Roman"/>
        <family val="1"/>
        <charset val="238"/>
      </rPr>
      <t>9</t>
    </r>
    <r>
      <rPr>
        <sz val="8"/>
        <rFont val="Times New Roman"/>
        <family val="1"/>
        <charset val="238"/>
      </rPr>
      <t xml:space="preserve"> Częstotliwość została określona właściwą uchwałą Rady Miasta Opola. Należy wskazać częstotliwość wywozu pojemników w miesiącu. W przypadku częstotliwości I, III 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(4,33/2=2,17), 2 razy na tydzień należy wskazać 8,66 (4,33*2= 8,66), 1 raz na tydzień należy podać 4,33, 3 razy na tydzień należy podać 12,99 (4,33*3= 12,99). </t>
    </r>
  </si>
  <si>
    <r>
      <rPr>
        <vertAlign val="superscript"/>
        <sz val="8"/>
        <rFont val="Times New Roman"/>
        <family val="1"/>
        <charset val="238"/>
      </rPr>
      <t>10</t>
    </r>
    <r>
      <rPr>
        <sz val="8"/>
        <rFont val="Times New Roman"/>
        <family val="1"/>
        <charset val="238"/>
      </rPr>
      <t xml:space="preserve"> W przypadku istnienia obowiązku złożenia załącznika ZOGO-3 suma iloczynów zadeklarowanych w części H.2 pojemności pojemników, ich ilości i częstotliwości nie może być niższa od miesięcznej ilości odpadów komunalnych powstających w budynku wyrażonej w litrach, wykazanych w poz. 221 załącznika ZOGO-3 lub sumy wartości z poz. 221 załączników ZOGO-3 w przypadku złożenia więcej niż 1 załącznika ZOGO-3 dotyczącego nieruchomości ujętej w druku DOGO-5. </t>
    </r>
  </si>
  <si>
    <r>
      <t>Stawka</t>
    </r>
    <r>
      <rPr>
        <vertAlign val="superscript"/>
        <sz val="8"/>
        <rFont val="Times New Roman"/>
        <family val="1"/>
        <charset val="238"/>
      </rPr>
      <t>11</t>
    </r>
  </si>
  <si>
    <r>
      <t>Opłata</t>
    </r>
    <r>
      <rPr>
        <vertAlign val="superscript"/>
        <sz val="7"/>
        <rFont val="Times New Roman"/>
        <family val="1"/>
        <charset val="238"/>
      </rPr>
      <t>12</t>
    </r>
  </si>
  <si>
    <r>
      <t>Opłata</t>
    </r>
    <r>
      <rPr>
        <b/>
        <vertAlign val="superscript"/>
        <sz val="7"/>
        <rFont val="Times New Roman"/>
        <family val="1"/>
        <charset val="238"/>
      </rPr>
      <t>12</t>
    </r>
  </si>
  <si>
    <r>
      <rPr>
        <vertAlign val="superscript"/>
        <sz val="8"/>
        <rFont val="Times New Roman"/>
        <family val="1"/>
        <charset val="238"/>
      </rPr>
      <t>12</t>
    </r>
    <r>
      <rPr>
        <sz val="8"/>
        <rFont val="Times New Roman"/>
        <family val="1"/>
        <charset val="238"/>
      </rPr>
      <t xml:space="preserve"> Zgodnie z art. 6j ust. 3 ustawy o utrzymaniu czystości i porządku w gminach w przypadku nieruchomości, na której nie zamieszkują mieszkańcy, opłata za gospodarowanie odpadami komunalnymi stanowi iloczyn zadeklarowanej liczby pojemników lub worków, przeznaczonych do zbierania odpadów komunalnych powstających na danej nieruchomości, oraz stawki opłaty za gospodarowanie odpadami komunalnymi.  </t>
    </r>
  </si>
  <si>
    <r>
      <rPr>
        <vertAlign val="superscript"/>
        <sz val="8"/>
        <rFont val="Times New Roman"/>
        <family val="1"/>
        <charset val="238"/>
      </rPr>
      <t>13</t>
    </r>
    <r>
      <rPr>
        <sz val="8"/>
        <rFont val="Times New Roman"/>
        <family val="1"/>
        <charset val="238"/>
      </rPr>
      <t xml:space="preserve"> Wypełnia się w przypadku, gdy deklaracja dotyczy opłaty za gospodarowanie odpadami komunalnymi za miesiąc styczeń 2020 roku oraz miesiące przypadające po styczniu 2020 roku.</t>
    </r>
  </si>
  <si>
    <r>
      <t>Pojemnik koloru niebieskiego</t>
    </r>
    <r>
      <rPr>
        <vertAlign val="superscript"/>
        <sz val="7"/>
        <rFont val="Times New Roman"/>
        <family val="1"/>
        <charset val="238"/>
      </rPr>
      <t>13</t>
    </r>
  </si>
  <si>
    <r>
      <rPr>
        <vertAlign val="superscript"/>
        <sz val="8"/>
        <rFont val="Times New Roman"/>
        <family val="1"/>
        <charset val="238"/>
      </rPr>
      <t>14</t>
    </r>
    <r>
      <rPr>
        <sz val="8"/>
        <rFont val="Times New Roman"/>
        <family val="1"/>
        <charset val="238"/>
      </rPr>
      <t xml:space="preserve"> W przypadku podatników niebędących osobami fizycznymi deklaracja powinna być podpisana zgodnie ze sposobem ich reprezentacji. Ponadto deklaracja może być podpisana także przez pełnomocnika podatnika.Pełnomocnictwo do podpisywania deklaracji oraz zawiadomienie o odwołaniu tego pełnomocnictwa składa się organowi podatkowemu właściwemu w sprawach podatku, którego dana deklaracja dotyczy.
</t>
    </r>
  </si>
  <si>
    <r>
      <t>Podpis i pieczęć</t>
    </r>
    <r>
      <rPr>
        <vertAlign val="superscript"/>
        <sz val="8"/>
        <rFont val="Times New Roman"/>
        <family val="1"/>
        <charset val="238"/>
      </rPr>
      <t>15</t>
    </r>
  </si>
  <si>
    <r>
      <rPr>
        <vertAlign val="superscript"/>
        <sz val="8"/>
        <rFont val="Times New Roman"/>
        <family val="1"/>
        <charset val="238"/>
      </rPr>
      <t>15</t>
    </r>
    <r>
      <rPr>
        <sz val="8"/>
        <rFont val="Times New Roman"/>
        <family val="1"/>
        <charset val="238"/>
      </rPr>
      <t xml:space="preserve"> Umieszczenie pieczęci w poz. 291 oraz poz. 294 nie jest obowiązkowe.</t>
    </r>
  </si>
  <si>
    <r>
      <t>H.1 WYBÓR CZĘSTOTLIWOŚCI WYWOZU POJEMNIKÓW DLA NIERUCHOMOŚCI/ CZĘŚCI NIERUCHOMOŚCI, NA KTÓREJ NIE ZAMIESZKUJĄ MIESZKAŃCY, A POWSTAJĄ ODPADY KOMUNALNE</t>
    </r>
    <r>
      <rPr>
        <vertAlign val="superscript"/>
        <sz val="8"/>
        <rFont val="Times New Roman"/>
        <family val="1"/>
        <charset val="238"/>
      </rPr>
      <t xml:space="preserve">9 </t>
    </r>
    <r>
      <rPr>
        <sz val="8"/>
        <rFont val="Times New Roman"/>
        <family val="1"/>
        <charset val="238"/>
      </rPr>
      <t>(PROSZĘ WPISAĆ ZNAK X WE WŁAŚCIWY KWADRAT, WYPEŁNIA SIĘ W PRZYPADKU ZAZNACZENIA POZ. 39 LUB POZ. 40)</t>
    </r>
  </si>
  <si>
    <r>
      <t>H.2 WYLICZENIE WYSOKOŚCI OPŁATY DLA NIERUCHOMOŚCI/CZĘŚCI NIERUCHOMOŚCI, NA KTÓREJ NIE ZAMIESZKUJĄ MIESZKAŃCY, A POWSTAJĄ ODPADY KOMUNALNE</t>
    </r>
    <r>
      <rPr>
        <vertAlign val="superscript"/>
        <sz val="8"/>
        <rFont val="Times New Roman"/>
        <family val="1"/>
        <charset val="238"/>
      </rPr>
      <t xml:space="preserve">10 </t>
    </r>
    <r>
      <rPr>
        <i/>
        <sz val="8"/>
        <rFont val="Times New Roman"/>
        <family val="1"/>
        <charset val="238"/>
      </rPr>
      <t>(wypełnia się w przypadku zaznaczenia poz. 39 lub poz. 40)</t>
    </r>
  </si>
  <si>
    <r>
      <t xml:space="preserve">H.3 WYLICZENIE WYSOKOŚCI OPŁATY DLA NIERUCHOMOŚCI/CZĘŚCI NIERUCHOMOŚCI, NA KTÓREJ ZAMIESZKUJĄ MIESZKAŃCY </t>
    </r>
    <r>
      <rPr>
        <i/>
        <sz val="9"/>
        <rFont val="Times New Roman"/>
        <family val="1"/>
        <charset val="238"/>
      </rPr>
      <t>(wypełnia się w przypadku zaznaczenia poz.38 lub poz. 40)</t>
    </r>
  </si>
  <si>
    <r>
      <t>Stawka opłaty</t>
    </r>
    <r>
      <rPr>
        <vertAlign val="superscript"/>
        <sz val="8"/>
        <rFont val="Times New Roman"/>
        <family val="1"/>
        <charset val="238"/>
      </rPr>
      <t>11</t>
    </r>
    <r>
      <rPr>
        <sz val="8"/>
        <rFont val="Times New Roman"/>
        <family val="1"/>
        <charset val="238"/>
      </rPr>
      <t xml:space="preserve"> </t>
    </r>
  </si>
  <si>
    <r>
      <t xml:space="preserve">Liczba osób zamieszkujących nieruchomość </t>
    </r>
    <r>
      <rPr>
        <i/>
        <sz val="9"/>
        <rFont val="Times New Roman"/>
        <family val="1"/>
        <charset val="238"/>
      </rPr>
      <t>(suma wartości z poz. 275 i 276).</t>
    </r>
  </si>
  <si>
    <r>
      <t xml:space="preserve">Wyliczenie wysokości opłaty </t>
    </r>
    <r>
      <rPr>
        <i/>
        <sz val="9"/>
        <rFont val="Times New Roman"/>
        <family val="1"/>
        <charset val="238"/>
      </rPr>
      <t>(iloczyn wartości z poz. 274 i 277).</t>
    </r>
  </si>
  <si>
    <t>I. WYLICZENIA KWOTY ZWOLNIEŃ Z OPŁATY ZA GOSPODAROWANIE ODPADAMI KOMUNALNYMI</t>
  </si>
  <si>
    <t>I.1 ZWOLNIENIE Z OPŁATY WŁAŚCICIELI NIERUCHOMOŚCI, NA KTÓRYCH ZAMIESZKUJĄ RODZINY WIELODZIETNE</t>
  </si>
  <si>
    <r>
      <t>Wyliczenie kwoty zwolnienia</t>
    </r>
    <r>
      <rPr>
        <i/>
        <sz val="9"/>
        <rFont val="Times New Roman"/>
        <family val="1"/>
        <charset val="238"/>
      </rPr>
      <t xml:space="preserve"> (iloczyn wartości z poz. 274,275 i 279).</t>
    </r>
  </si>
  <si>
    <r>
      <t xml:space="preserve">Wysokość zwolnienia z opłaty </t>
    </r>
    <r>
      <rPr>
        <i/>
        <sz val="9"/>
        <rFont val="Times New Roman"/>
        <family val="1"/>
        <charset val="238"/>
      </rPr>
      <t>(wysokość zwolnienia wynika z obowiązującej uchwały Rady Miasta Opola).</t>
    </r>
  </si>
  <si>
    <r>
      <t xml:space="preserve">Wyliczenie kwoty zwolnienia </t>
    </r>
    <r>
      <rPr>
        <i/>
        <sz val="9"/>
        <rFont val="Times New Roman"/>
        <family val="1"/>
        <charset val="238"/>
      </rPr>
      <t>(iloczyn wartości z poz. 277 i 281).</t>
    </r>
  </si>
  <si>
    <t>J. PODSUMOWANIE KWOTY OPŁATY DLA CZĘŚCI NIERUCHOMOŚCI, NA KTÓREJ ZAMIESZKUJĄ MIESZKAŃCY</t>
  </si>
  <si>
    <r>
      <t xml:space="preserve">Miesięczna kwota opłaty dla części, na której zamieszkują mieszkańcy </t>
    </r>
    <r>
      <rPr>
        <sz val="8"/>
        <rFont val="Times New Roman"/>
        <family val="1"/>
        <charset val="238"/>
      </rPr>
      <t>(od wartości z poz. 278 należy odjąć wartość z poz. 280 i 282).</t>
    </r>
  </si>
  <si>
    <r>
      <t>Wysokość opłaty dla nieruchomości/części nieruchomości, na której nie zamieszkują mieszkańcy, a powstają odpady komunalne</t>
    </r>
    <r>
      <rPr>
        <i/>
        <sz val="8"/>
        <rFont val="Times New Roman"/>
        <family val="1"/>
        <charset val="238"/>
      </rPr>
      <t xml:space="preserve"> (suma wartości z poz. od 263 do 273 druku DOGO-5).</t>
    </r>
  </si>
  <si>
    <r>
      <t>Wysokość opłaty dla nieruchomości/części nieruchomości, na której zamieszkują mieszkańcy</t>
    </r>
    <r>
      <rPr>
        <i/>
        <sz val="8"/>
        <rFont val="Times New Roman"/>
        <family val="1"/>
        <charset val="238"/>
      </rPr>
      <t xml:space="preserve"> (wartość z poz. 283 druku DOGO-5).</t>
    </r>
  </si>
  <si>
    <r>
      <t>Wysokość opłaty dla nieruchomości objętej drukiem DOGO-5</t>
    </r>
    <r>
      <rPr>
        <i/>
        <sz val="8"/>
        <rFont val="Times New Roman"/>
        <family val="1"/>
        <charset val="238"/>
      </rPr>
      <t xml:space="preserve"> (suma wartości z poz. 284 i 285 druku DOGO-5).</t>
    </r>
  </si>
  <si>
    <t>Łączna miesięczna kwota opłaty (suma wartości z poz. 286 i 287 druku DOGO-5).</t>
  </si>
  <si>
    <t>K. PODSUMOWANIE WYSOKOŚCI OPŁATY</t>
  </si>
  <si>
    <r>
      <t>L. PODPIS PODATNIKA WSKAZANEGO W CZĘŚCI E.3/OSÓB REPREZENTUJĄCYCH PODATNIKA</t>
    </r>
    <r>
      <rPr>
        <b/>
        <vertAlign val="superscript"/>
        <sz val="10"/>
        <rFont val="Times New Roman"/>
        <family val="1"/>
        <charset val="238"/>
      </rPr>
      <t>14</t>
    </r>
  </si>
  <si>
    <r>
      <rPr>
        <b/>
        <sz val="8"/>
        <rFont val="Times New Roman"/>
        <family val="1"/>
        <charset val="238"/>
      </rPr>
      <t>F.2 OŚWIADCZENIE DOTYCZĄCE PRZYPORZĄDKOWANIA DO CZĘŚCI NIERUCHOMOŚCI ODDZIELNEGO MIEJSCA GROMADZENIA ODPADÓW KOMUNALNYCH</t>
    </r>
    <r>
      <rPr>
        <i/>
        <sz val="8"/>
        <rFont val="Times New Roman"/>
        <family val="1"/>
        <charset val="238"/>
      </rPr>
      <t xml:space="preserve"> (wypełnia się poprzez wpisanie znaku X w wyznaczonym polu wyłącznie, gdy deklaracja dotyczy budynku/budynków  lub  części budynku/budynków wchodzących w skład nieruchomości zabudowanej budynkiem wielolokalowym lub budynkami wielolokalowymi, które posiadają przyporządkowane im oddzielne miejsca gromadzenia odpadów komunalnych)</t>
    </r>
  </si>
  <si>
    <t xml:space="preserve">Na podstawie art. 13 ust. 1 i ust.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(dalej: RODO), informuje się, że:
</t>
  </si>
  <si>
    <t xml:space="preserve">Dane kontaktowe Inspektora ochrony danych w Urzędzie Miasta Opola adres: Rynek- Ratusz, 45-015 Opole, e-mail: iod@um.opole.pl, tel. (+48 77) 54 11 328 </t>
  </si>
  <si>
    <r>
      <t>Częstotliwość</t>
    </r>
    <r>
      <rPr>
        <vertAlign val="superscript"/>
        <sz val="7"/>
        <rFont val="Times New Roman"/>
        <family val="1"/>
        <charset val="238"/>
      </rPr>
      <t>9</t>
    </r>
  </si>
  <si>
    <r>
      <t xml:space="preserve">I.2 ZWOLNIENIE Z OPŁATY WŁAŚCICIELI NIERUCHOMOŚCI ZABUDOWANYCH BUDYNKAMI MIESZKALNYMI JEDNORODZINNYMI KOMPOSTUJĄCYCH BIOODPADY STANOWIĄCE ODPADY KOMUNALNE W PRZYDOMOWYM KOMPOSTOWNIKU </t>
    </r>
    <r>
      <rPr>
        <i/>
        <sz val="9"/>
        <rFont val="Times New Roman"/>
        <family val="1"/>
        <charset val="238"/>
      </rPr>
      <t>Wypełnia się w przypadku zaznaczenia poz. 41</t>
    </r>
  </si>
  <si>
    <t>Wartość z poz. 258 załącznika/ów ZOGO-2 (w przypadku wypełnienia więcej niż jednego załącznika ZOGO-2 należy podać sumę wartości z poz. 258 załączników ZOGO-2) .</t>
  </si>
  <si>
    <r>
      <rPr>
        <vertAlign val="superscript"/>
        <sz val="8"/>
        <rFont val="Times New Roman"/>
        <family val="1"/>
        <charset val="238"/>
      </rPr>
      <t xml:space="preserve">2 </t>
    </r>
    <r>
      <rPr>
        <sz val="8"/>
        <rFont val="Times New Roman"/>
        <family val="1"/>
        <charset val="238"/>
      </rPr>
      <t>Pole „pierwsza deklaracja” należy zaznaczyć znakiem „X” w przypadku, gdy dany podmiot nie składał wcześniej deklaracji o wysokości opłaty za gospodarowanie odpadami komunalnymi. Pierwszą deklarację należy złożyć w terminie 14 dni od dnia zamieszkania na danej nieruchomości pierwszego mieszkańca lub powstania na danej nieruchomości odpadów komunalnych. Należy również podać datę zamieszkania na danej nieruchomości pierwszego mieszkańca lub powstania odpadów komunalnych w formacie Dzień- Miesiąc- Rok. W przypadku, gdy pierwszy mieszkaniec danej nieruchomości w danym miesiącu nieruchomość położoną w Opolu zamieszkuje przez część miesiąca, a zmiana zamieszkania tej osoby obejmuje także zmianę gminy, należy podać zarówno datę zamieszkania tego mieszkańca na nieruchomości oraz miesiąc i rok, od którego opłatę powinno uiszczać się na rzecz Miasta Opole. Opłatę w miesiącu, w którym nastąpiła zmiana gminy zamieszkania, uiszcza się w gminie, w której mieszkaniec dotychczas zamieszkiwał, a w nowym miejscu zamieszkania- począwszy od miesiąca następnego, po którym nastąpiła zmiana.</t>
    </r>
  </si>
  <si>
    <r>
      <rPr>
        <vertAlign val="superscript"/>
        <sz val="8"/>
        <rFont val="Times New Roman"/>
        <family val="1"/>
        <charset val="238"/>
      </rPr>
      <t>4</t>
    </r>
    <r>
      <rPr>
        <sz val="8"/>
        <rFont val="Times New Roman"/>
        <family val="1"/>
        <charset val="238"/>
      </rPr>
      <t xml:space="preserve">  Pole „nowa deklaracja” należy zaznaczyć znakiem „X” w przypadku zmiany danych będących podstawą ustalenia wysokości należnej opłaty za gospodarowanie odpadami komunalnymi lub określonej w deklaracji ilości odpadów komunalnych powstających na danej nieruchomości. Nową deklarację należy złożyć w terminie do 10 dnia miesiąca następującego po miesiącu, w którym nastąpiła zmiana. Datę zaistnienia zmiany należy podać w formacie Dzień- Miesiąc- Rok. Opłatę za gospodarowanie odpadami komunalnymi w zmienionej wysokości uiszcza się za miesiąc, w którym nastąpiła zmiana. Natomiast w przypadku, gdy w danym miesiącu na danej nieruchomości mieszkaniec zamieszkuje przez część miesiąca, a zmiana zamieszkania tej osoby obejmuje także zmianę gminy, należy podać zarówno datę zmiany danych (datę zamieszkania mieszkańca na nieruchomości ujętej w deklaracji albo datę zaprzestania zamieszkiwania nieruchomości przez tego mieszkańca) oraz miesiąc i rok, od którego opłatę w zmienionej wysokości powinno uiszczać się na rzecz Miasta Opola. Opłatę w miesiącu, w którym nastąpiła zmiana, uiszcza się w gminie, w której mieszkaniec dotychczas zamieszkiwał, a nowym miejscu zamieszkania- począwszy od miesiąca następnego, po którym nastąpiła zmiana. Właściciel nieruchomości nie może złożyć deklaracji zmniejszającej wysokość zobowiązania z tytułu opłaty za gospodarowanie odpadami komunalnymi za okres wsteczny, za wyjątkiem sytuacji złożenia deklaracji w terminie do 10 dnia miesiąca następującego po miesiącu, w którym nastąpiła zmiana oraz złożenia deklaracji zmniejszającej wysokość zobowiązania z powodu śmierci mieszkańca w terminie do 6 miesięcy od dnia tego zdarzenia.  </t>
    </r>
  </si>
  <si>
    <r>
      <rPr>
        <vertAlign val="superscript"/>
        <sz val="8"/>
        <rFont val="Times New Roman"/>
        <family val="1"/>
        <charset val="238"/>
      </rPr>
      <t>11</t>
    </r>
    <r>
      <rPr>
        <sz val="8"/>
        <rFont val="Times New Roman"/>
        <family val="1"/>
        <charset val="238"/>
      </rPr>
      <t>Stawka została określona właściwą uchwałą Rady Miasta Opola w sprawie wyboru metody ustalenia opłaty za gospodarowanie odpadami komunalnymi odebranymi z nieruchomości na terenie Miasta Opola oraz ustalenia stawki tej opłaty. W przypadku złożenia deklaracji za okres czasu, w którym stawki opłaty zostały ustalone za pojemnik o pojemności mieszczący się w zakresie pojemności do pól dotyczących pojemników o pojemności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oraz 36 m</t>
    </r>
    <r>
      <rPr>
        <vertAlign val="superscript"/>
        <sz val="8"/>
        <rFont val="Times New Roman"/>
        <family val="1"/>
        <charset val="238"/>
      </rPr>
      <t>3</t>
    </r>
    <r>
      <rPr>
        <sz val="8"/>
        <rFont val="Times New Roman"/>
        <family val="1"/>
        <charset val="238"/>
      </rPr>
      <t xml:space="preserve"> wpisać należy stawki odpowiednio dla pojemników o pojemności 1100 l- 3,5 m</t>
    </r>
    <r>
      <rPr>
        <vertAlign val="superscript"/>
        <sz val="8"/>
        <rFont val="Times New Roman"/>
        <family val="1"/>
        <charset val="238"/>
      </rPr>
      <t>3</t>
    </r>
    <r>
      <rPr>
        <sz val="8"/>
        <rFont val="Times New Roman"/>
        <family val="1"/>
        <charset val="238"/>
      </rPr>
      <t xml:space="preserve"> włącznie,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xml:space="preserve"> włącznie,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xml:space="preserve"> włącznie,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włącznie, 15 m</t>
    </r>
    <r>
      <rPr>
        <vertAlign val="superscript"/>
        <sz val="8"/>
        <rFont val="Times New Roman"/>
        <family val="1"/>
        <charset val="238"/>
      </rPr>
      <t>3</t>
    </r>
    <r>
      <rPr>
        <sz val="8"/>
        <rFont val="Times New Roman"/>
        <family val="1"/>
        <charset val="238"/>
      </rPr>
      <t>- 36 m</t>
    </r>
    <r>
      <rPr>
        <vertAlign val="superscript"/>
        <sz val="8"/>
        <rFont val="Times New Roman"/>
        <family val="1"/>
        <charset val="238"/>
      </rPr>
      <t>3</t>
    </r>
    <r>
      <rPr>
        <sz val="8"/>
        <rFont val="Times New Roman"/>
        <family val="1"/>
        <charset val="238"/>
      </rPr>
      <t>.</t>
    </r>
  </si>
  <si>
    <t>Załącznik nr 4 do uchwały nr XXIV/493/20 Rady Miasta Opola z dnia 26 marca 2020 r.</t>
  </si>
  <si>
    <t>styczeń</t>
  </si>
  <si>
    <t>luty</t>
  </si>
  <si>
    <t>marzec</t>
  </si>
  <si>
    <t>kwiecień</t>
  </si>
  <si>
    <t>maj</t>
  </si>
  <si>
    <t>czerwiec</t>
  </si>
  <si>
    <t>lipiec</t>
  </si>
  <si>
    <t>sierpień</t>
  </si>
  <si>
    <t>wrzesień</t>
  </si>
  <si>
    <t>październik</t>
  </si>
  <si>
    <t>listopad</t>
  </si>
  <si>
    <t>grudzień</t>
  </si>
</sst>
</file>

<file path=xl/styles.xml><?xml version="1.0" encoding="utf-8"?>
<styleSheet xmlns="http://schemas.openxmlformats.org/spreadsheetml/2006/main">
  <numFmts count="1">
    <numFmt numFmtId="164" formatCode="#,##0.00\ &quot;zł&quot;"/>
  </numFmts>
  <fonts count="31">
    <font>
      <sz val="11"/>
      <color theme="1"/>
      <name val="Calibri"/>
      <family val="2"/>
      <scheme val="minor"/>
    </font>
    <font>
      <b/>
      <sz val="8"/>
      <name val="Times New Roman"/>
      <family val="1"/>
      <charset val="238"/>
    </font>
    <font>
      <b/>
      <sz val="11"/>
      <name val="Calibri"/>
      <family val="2"/>
      <scheme val="minor"/>
    </font>
    <font>
      <b/>
      <sz val="14"/>
      <name val="Times New Roman"/>
      <family val="1"/>
      <charset val="238"/>
    </font>
    <font>
      <sz val="11"/>
      <name val="Calibri"/>
      <family val="2"/>
      <scheme val="minor"/>
    </font>
    <font>
      <b/>
      <sz val="9"/>
      <name val="Times New Roman"/>
      <family val="1"/>
      <charset val="238"/>
    </font>
    <font>
      <sz val="8"/>
      <name val="Times New Roman"/>
      <family val="1"/>
      <charset val="238"/>
    </font>
    <font>
      <sz val="9"/>
      <name val="Times New Roman"/>
      <family val="1"/>
      <charset val="238"/>
    </font>
    <font>
      <vertAlign val="subscript"/>
      <sz val="8"/>
      <name val="Times New Roman"/>
      <family val="1"/>
      <charset val="238"/>
    </font>
    <font>
      <sz val="10"/>
      <name val="Times New Roman"/>
      <family val="1"/>
      <charset val="238"/>
    </font>
    <font>
      <vertAlign val="superscript"/>
      <sz val="10"/>
      <name val="Times New Roman"/>
      <family val="1"/>
      <charset val="238"/>
    </font>
    <font>
      <b/>
      <sz val="10"/>
      <name val="Times New Roman"/>
      <family val="1"/>
      <charset val="238"/>
    </font>
    <font>
      <b/>
      <sz val="7"/>
      <name val="Times New Roman"/>
      <family val="1"/>
      <charset val="238"/>
    </font>
    <font>
      <sz val="7"/>
      <name val="Times New Roman"/>
      <family val="1"/>
      <charset val="238"/>
    </font>
    <font>
      <b/>
      <vertAlign val="superscript"/>
      <sz val="10"/>
      <name val="Times New Roman"/>
      <family val="1"/>
      <charset val="238"/>
    </font>
    <font>
      <b/>
      <sz val="10"/>
      <name val="Calibri"/>
      <family val="2"/>
      <scheme val="minor"/>
    </font>
    <font>
      <sz val="10"/>
      <name val="Calibri"/>
      <family val="2"/>
      <scheme val="minor"/>
    </font>
    <font>
      <vertAlign val="superscript"/>
      <sz val="8"/>
      <name val="Times New Roman"/>
      <family val="1"/>
      <charset val="238"/>
    </font>
    <font>
      <vertAlign val="superscript"/>
      <sz val="7"/>
      <name val="Times New Roman"/>
      <family val="1"/>
      <charset val="238"/>
    </font>
    <font>
      <b/>
      <vertAlign val="superscript"/>
      <sz val="7"/>
      <name val="Times New Roman"/>
      <family val="1"/>
      <charset val="238"/>
    </font>
    <font>
      <sz val="7.5"/>
      <name val="Times New Roman"/>
      <family val="1"/>
      <charset val="238"/>
    </font>
    <font>
      <b/>
      <sz val="11"/>
      <name val="Calibri"/>
      <family val="2"/>
      <charset val="238"/>
      <scheme val="minor"/>
    </font>
    <font>
      <b/>
      <vertAlign val="subscript"/>
      <sz val="8"/>
      <name val="Times New Roman"/>
      <family val="1"/>
      <charset val="238"/>
    </font>
    <font>
      <i/>
      <sz val="9"/>
      <name val="Times New Roman"/>
      <family val="1"/>
      <charset val="238"/>
    </font>
    <font>
      <vertAlign val="subscript"/>
      <sz val="9"/>
      <name val="Times New Roman"/>
      <family val="1"/>
      <charset val="238"/>
    </font>
    <font>
      <i/>
      <sz val="8"/>
      <name val="Times New Roman"/>
      <family val="1"/>
      <charset val="238"/>
    </font>
    <font>
      <vertAlign val="superscript"/>
      <sz val="9"/>
      <name val="Times New Roman"/>
      <family val="1"/>
      <charset val="238"/>
    </font>
    <font>
      <b/>
      <sz val="18"/>
      <name val="Times New Roman"/>
      <family val="1"/>
      <charset val="238"/>
    </font>
    <font>
      <sz val="11"/>
      <name val="Times New Roman"/>
      <family val="1"/>
      <charset val="238"/>
    </font>
    <font>
      <b/>
      <sz val="11"/>
      <name val="Times New Roman"/>
      <family val="1"/>
      <charset val="238"/>
    </font>
    <font>
      <sz val="1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auto="1"/>
      </bottom>
      <diagonal/>
    </border>
  </borders>
  <cellStyleXfs count="1">
    <xf numFmtId="0" fontId="0" fillId="0" borderId="0"/>
  </cellStyleXfs>
  <cellXfs count="663">
    <xf numFmtId="0" fontId="0" fillId="0" borderId="0" xfId="0"/>
    <xf numFmtId="0" fontId="4" fillId="0" borderId="0" xfId="0" applyFont="1"/>
    <xf numFmtId="0" fontId="4" fillId="0" borderId="0" xfId="0" applyFont="1" applyAlignment="1">
      <alignment vertical="top"/>
    </xf>
    <xf numFmtId="0" fontId="4" fillId="3" borderId="4" xfId="0" applyFont="1" applyFill="1" applyBorder="1"/>
    <xf numFmtId="0" fontId="4" fillId="3" borderId="0" xfId="0" applyFont="1" applyFill="1" applyBorder="1"/>
    <xf numFmtId="0" fontId="4" fillId="3" borderId="5" xfId="0" applyFont="1" applyFill="1" applyBorder="1"/>
    <xf numFmtId="0" fontId="4" fillId="3" borderId="6" xfId="0" applyFont="1" applyFill="1" applyBorder="1"/>
    <xf numFmtId="0" fontId="4" fillId="2" borderId="1" xfId="0"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2" borderId="0" xfId="0" applyFont="1" applyFill="1" applyBorder="1"/>
    <xf numFmtId="0" fontId="4" fillId="2" borderId="5" xfId="0" applyFont="1" applyFill="1" applyBorder="1"/>
    <xf numFmtId="0" fontId="4" fillId="2" borderId="0" xfId="0" applyFont="1" applyFill="1" applyBorder="1" applyAlignment="1">
      <alignment vertical="center"/>
    </xf>
    <xf numFmtId="0" fontId="8" fillId="2" borderId="5" xfId="0" applyFont="1" applyFill="1" applyBorder="1"/>
    <xf numFmtId="0" fontId="4" fillId="2" borderId="6" xfId="0" applyFont="1" applyFill="1" applyBorder="1"/>
    <xf numFmtId="0" fontId="4" fillId="2" borderId="7" xfId="0" applyFont="1" applyFill="1" applyBorder="1"/>
    <xf numFmtId="0" fontId="8" fillId="2" borderId="8" xfId="0" applyFont="1" applyFill="1" applyBorder="1"/>
    <xf numFmtId="0" fontId="11" fillId="2" borderId="0" xfId="0" applyFont="1" applyFill="1" applyBorder="1" applyAlignment="1">
      <alignment horizontal="center" vertical="center"/>
    </xf>
    <xf numFmtId="0" fontId="6" fillId="2" borderId="0" xfId="0" applyFont="1" applyFill="1" applyBorder="1" applyAlignment="1">
      <alignment horizontal="left" vertical="center"/>
    </xf>
    <xf numFmtId="0" fontId="6" fillId="2" borderId="7" xfId="0" applyFont="1" applyFill="1" applyBorder="1" applyAlignment="1">
      <alignment horizontal="left" vertical="center"/>
    </xf>
    <xf numFmtId="0" fontId="6" fillId="2" borderId="2" xfId="0" applyFont="1" applyFill="1" applyBorder="1" applyAlignment="1">
      <alignment horizontal="left" vertical="center"/>
    </xf>
    <xf numFmtId="0" fontId="4" fillId="0" borderId="3" xfId="0" applyFont="1" applyBorder="1"/>
    <xf numFmtId="0" fontId="4" fillId="0" borderId="3" xfId="0" applyFont="1" applyBorder="1" applyAlignment="1">
      <alignment horizontal="center"/>
    </xf>
    <xf numFmtId="0" fontId="8" fillId="0" borderId="8" xfId="0" applyFont="1" applyBorder="1"/>
    <xf numFmtId="0" fontId="4" fillId="0" borderId="5" xfId="0" applyFont="1" applyBorder="1" applyAlignment="1">
      <alignment horizontal="center"/>
    </xf>
    <xf numFmtId="0" fontId="8" fillId="0" borderId="8" xfId="0" applyFont="1" applyBorder="1" applyAlignment="1">
      <alignment horizontal="center"/>
    </xf>
    <xf numFmtId="0" fontId="4" fillId="0" borderId="5" xfId="0" applyFont="1" applyBorder="1"/>
    <xf numFmtId="0" fontId="4" fillId="0" borderId="0" xfId="0" applyFont="1" applyBorder="1"/>
    <xf numFmtId="0" fontId="4" fillId="0" borderId="0" xfId="0" applyFont="1" applyBorder="1" applyAlignment="1">
      <alignment horizontal="center"/>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0" xfId="0" applyFont="1" applyFill="1" applyBorder="1" applyAlignment="1">
      <alignment vertical="top"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0" fontId="9"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6" fillId="2" borderId="4" xfId="0" applyFont="1" applyFill="1" applyBorder="1" applyAlignment="1">
      <alignment horizontal="center" vertical="center"/>
    </xf>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0" xfId="0" applyFont="1" applyFill="1" applyBorder="1" applyAlignment="1">
      <alignment horizontal="center" vertical="center" wrapText="1"/>
    </xf>
    <xf numFmtId="0" fontId="1" fillId="3" borderId="0" xfId="0" applyFont="1" applyFill="1" applyBorder="1" applyAlignment="1">
      <alignment vertical="center" wrapText="1"/>
    </xf>
    <xf numFmtId="0" fontId="6" fillId="2" borderId="0" xfId="0" applyFont="1" applyFill="1" applyBorder="1" applyAlignment="1">
      <alignment vertical="center" wrapText="1"/>
    </xf>
    <xf numFmtId="0" fontId="6" fillId="2" borderId="5" xfId="0" applyFont="1" applyFill="1" applyBorder="1" applyAlignment="1">
      <alignment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6" fillId="2" borderId="8" xfId="0" applyFont="1" applyFill="1" applyBorder="1" applyAlignment="1">
      <alignment vertical="center" wrapText="1"/>
    </xf>
    <xf numFmtId="0" fontId="4" fillId="2" borderId="4" xfId="0" applyFont="1" applyFill="1" applyBorder="1" applyAlignment="1">
      <alignment horizontal="center"/>
    </xf>
    <xf numFmtId="0" fontId="4" fillId="2" borderId="0" xfId="0" applyFont="1" applyFill="1" applyBorder="1" applyAlignment="1">
      <alignment horizontal="center"/>
    </xf>
    <xf numFmtId="0" fontId="11" fillId="2" borderId="0" xfId="0" applyFont="1" applyFill="1" applyBorder="1" applyAlignment="1">
      <alignment horizontal="left" vertical="center"/>
    </xf>
    <xf numFmtId="0" fontId="11" fillId="2" borderId="5" xfId="0" applyFont="1" applyFill="1" applyBorder="1" applyAlignment="1">
      <alignment horizontal="left" vertical="center"/>
    </xf>
    <xf numFmtId="0" fontId="8" fillId="2" borderId="5" xfId="0" applyFont="1" applyFill="1" applyBorder="1" applyAlignment="1">
      <alignment horizontal="left" vertical="center"/>
    </xf>
    <xf numFmtId="0" fontId="8" fillId="0" borderId="0" xfId="0" applyFont="1"/>
    <xf numFmtId="0" fontId="4" fillId="0" borderId="2" xfId="0" applyFont="1" applyBorder="1" applyAlignment="1">
      <alignment horizontal="center"/>
    </xf>
    <xf numFmtId="0" fontId="4" fillId="0" borderId="2" xfId="0" applyFont="1" applyBorder="1"/>
    <xf numFmtId="0" fontId="4" fillId="0" borderId="2" xfId="0" applyFont="1" applyFill="1" applyBorder="1"/>
    <xf numFmtId="0" fontId="4" fillId="0" borderId="3" xfId="0" applyFont="1" applyFill="1" applyBorder="1"/>
    <xf numFmtId="0" fontId="4" fillId="0" borderId="2" xfId="0" applyFont="1" applyFill="1" applyBorder="1" applyAlignment="1">
      <alignment horizontal="center"/>
    </xf>
    <xf numFmtId="0" fontId="12" fillId="0" borderId="2" xfId="0" applyFont="1" applyFill="1" applyBorder="1" applyAlignment="1">
      <alignment horizontal="left" vertical="top" wrapText="1"/>
    </xf>
    <xf numFmtId="0" fontId="11" fillId="0" borderId="2" xfId="0" applyFont="1" applyFill="1" applyBorder="1" applyAlignment="1">
      <alignment horizontal="center"/>
    </xf>
    <xf numFmtId="0" fontId="6" fillId="0" borderId="2" xfId="0" applyFont="1" applyBorder="1" applyAlignment="1">
      <alignment horizontal="left" vertical="top"/>
    </xf>
    <xf numFmtId="0" fontId="6" fillId="0" borderId="0" xfId="0" applyFont="1" applyBorder="1" applyAlignment="1">
      <alignment horizontal="left" vertical="top"/>
    </xf>
    <xf numFmtId="0" fontId="6" fillId="0" borderId="2" xfId="0" applyFont="1" applyBorder="1" applyAlignment="1">
      <alignment vertical="top"/>
    </xf>
    <xf numFmtId="0" fontId="6" fillId="2" borderId="2" xfId="0" applyFont="1" applyFill="1" applyBorder="1" applyAlignment="1">
      <alignment horizontal="left" vertical="top"/>
    </xf>
    <xf numFmtId="0" fontId="9" fillId="2" borderId="0" xfId="0" applyFont="1" applyFill="1" applyBorder="1" applyAlignment="1">
      <alignment horizontal="center" vertical="top"/>
    </xf>
    <xf numFmtId="0" fontId="6" fillId="2" borderId="0" xfId="0" applyFont="1" applyFill="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13" fillId="0" borderId="1" xfId="0" applyFont="1" applyBorder="1" applyAlignment="1">
      <alignment horizontal="left" vertical="top"/>
    </xf>
    <xf numFmtId="0" fontId="13" fillId="0" borderId="2" xfId="0" applyFont="1" applyBorder="1" applyAlignment="1">
      <alignment horizontal="left" vertical="top"/>
    </xf>
    <xf numFmtId="0" fontId="6" fillId="0" borderId="1" xfId="0" applyFont="1" applyBorder="1" applyAlignment="1">
      <alignment vertical="top"/>
    </xf>
    <xf numFmtId="0" fontId="6" fillId="0" borderId="2" xfId="0" applyFont="1" applyBorder="1" applyAlignment="1">
      <alignment vertical="top"/>
    </xf>
    <xf numFmtId="0" fontId="9" fillId="2" borderId="4" xfId="0" applyFont="1" applyFill="1" applyBorder="1" applyAlignment="1">
      <alignment horizontal="center" vertical="top"/>
    </xf>
    <xf numFmtId="0" fontId="9" fillId="2" borderId="0" xfId="0" applyFont="1" applyFill="1" applyBorder="1" applyAlignment="1">
      <alignment horizontal="center" vertical="top"/>
    </xf>
    <xf numFmtId="0" fontId="9" fillId="2" borderId="6" xfId="0" applyFont="1" applyFill="1" applyBorder="1" applyAlignment="1">
      <alignment horizontal="center" vertical="top"/>
    </xf>
    <xf numFmtId="0" fontId="9" fillId="2" borderId="7" xfId="0" applyFont="1" applyFill="1" applyBorder="1" applyAlignment="1">
      <alignment horizontal="center" vertical="top"/>
    </xf>
    <xf numFmtId="0" fontId="6" fillId="2" borderId="1" xfId="0" applyFont="1" applyFill="1" applyBorder="1" applyAlignment="1">
      <alignment horizontal="left" vertical="top"/>
    </xf>
    <xf numFmtId="0" fontId="6" fillId="2" borderId="2" xfId="0" applyFont="1" applyFill="1" applyBorder="1" applyAlignment="1">
      <alignment horizontal="left" vertical="top"/>
    </xf>
    <xf numFmtId="0" fontId="6" fillId="2" borderId="4" xfId="0" applyFont="1" applyFill="1" applyBorder="1" applyAlignment="1">
      <alignment horizontal="left" vertical="top"/>
    </xf>
    <xf numFmtId="0" fontId="6" fillId="2" borderId="0" xfId="0" applyFont="1" applyFill="1" applyBorder="1" applyAlignment="1">
      <alignment horizontal="lef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xf>
    <xf numFmtId="0" fontId="4" fillId="0" borderId="2" xfId="0" applyFont="1" applyBorder="1"/>
    <xf numFmtId="0" fontId="4" fillId="0" borderId="0" xfId="0" applyFont="1" applyBorder="1"/>
    <xf numFmtId="0" fontId="4" fillId="0" borderId="0" xfId="0" applyFont="1" applyBorder="1" applyAlignment="1">
      <alignment horizontal="center"/>
    </xf>
    <xf numFmtId="0" fontId="21" fillId="0" borderId="2" xfId="0" applyFont="1" applyBorder="1"/>
    <xf numFmtId="0" fontId="22" fillId="0" borderId="8" xfId="0" applyFont="1" applyBorder="1"/>
    <xf numFmtId="0" fontId="12" fillId="0" borderId="0" xfId="0" applyFont="1" applyFill="1" applyBorder="1" applyAlignment="1">
      <alignment horizontal="left" vertical="top" wrapText="1"/>
    </xf>
    <xf numFmtId="0" fontId="11" fillId="0" borderId="0" xfId="0" applyFont="1" applyFill="1" applyBorder="1" applyAlignment="1">
      <alignment horizontal="center"/>
    </xf>
    <xf numFmtId="0" fontId="11" fillId="0" borderId="7" xfId="0" applyFont="1" applyBorder="1"/>
    <xf numFmtId="0" fontId="9" fillId="0" borderId="7" xfId="0" applyFont="1" applyBorder="1"/>
    <xf numFmtId="0" fontId="9" fillId="0" borderId="8" xfId="0" applyFont="1" applyBorder="1"/>
    <xf numFmtId="0" fontId="9" fillId="2" borderId="0" xfId="0" applyFont="1" applyFill="1" applyBorder="1" applyAlignment="1">
      <alignment horizontal="right"/>
    </xf>
    <xf numFmtId="0" fontId="9" fillId="2" borderId="0" xfId="0" applyFont="1" applyFill="1" applyBorder="1" applyAlignment="1">
      <alignment horizontal="right" vertical="center"/>
    </xf>
    <xf numFmtId="0" fontId="9" fillId="2" borderId="0" xfId="0" applyFont="1" applyFill="1" applyBorder="1" applyAlignment="1">
      <alignment horizontal="left" vertical="center"/>
    </xf>
    <xf numFmtId="0" fontId="4" fillId="2" borderId="0" xfId="0" applyFont="1" applyFill="1" applyBorder="1"/>
    <xf numFmtId="0" fontId="4" fillId="0" borderId="2" xfId="0" applyFont="1" applyBorder="1" applyAlignment="1">
      <alignment horizontal="center"/>
    </xf>
    <xf numFmtId="0" fontId="5" fillId="2" borderId="1" xfId="0" applyFont="1" applyFill="1" applyBorder="1" applyAlignment="1">
      <alignment vertical="top"/>
    </xf>
    <xf numFmtId="0" fontId="5" fillId="2" borderId="2" xfId="0" applyFont="1" applyFill="1" applyBorder="1" applyAlignment="1">
      <alignment vertical="top"/>
    </xf>
    <xf numFmtId="0" fontId="5" fillId="2" borderId="3" xfId="0" applyFont="1" applyFill="1" applyBorder="1" applyAlignment="1">
      <alignment vertical="top"/>
    </xf>
    <xf numFmtId="0" fontId="9" fillId="2" borderId="0" xfId="0" applyFont="1" applyFill="1" applyBorder="1"/>
    <xf numFmtId="0" fontId="4" fillId="3" borderId="4" xfId="0" applyFont="1" applyFill="1" applyBorder="1" applyAlignment="1">
      <alignment vertical="top"/>
    </xf>
    <xf numFmtId="0" fontId="4" fillId="3" borderId="0" xfId="0" applyFont="1" applyFill="1" applyBorder="1" applyAlignment="1">
      <alignment vertical="top"/>
    </xf>
    <xf numFmtId="0" fontId="4" fillId="3" borderId="5" xfId="0" applyFont="1" applyFill="1" applyBorder="1" applyAlignment="1">
      <alignment vertical="top"/>
    </xf>
    <xf numFmtId="0" fontId="4" fillId="2" borderId="0" xfId="0" applyFont="1" applyFill="1" applyBorder="1" applyAlignment="1">
      <alignment vertical="top"/>
    </xf>
    <xf numFmtId="0" fontId="4" fillId="2" borderId="5" xfId="0" applyFont="1" applyFill="1" applyBorder="1" applyAlignment="1">
      <alignment vertical="top"/>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3" xfId="0" applyFont="1" applyFill="1" applyBorder="1" applyAlignment="1">
      <alignment vertical="top"/>
    </xf>
    <xf numFmtId="0" fontId="4" fillId="0" borderId="2" xfId="0" applyFont="1" applyBorder="1" applyAlignment="1">
      <alignment horizont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13" fillId="0" borderId="1" xfId="0" applyFont="1" applyBorder="1" applyAlignment="1">
      <alignment vertical="top"/>
    </xf>
    <xf numFmtId="0" fontId="13" fillId="0" borderId="2" xfId="0" applyFont="1" applyBorder="1" applyAlignment="1">
      <alignment vertical="top"/>
    </xf>
    <xf numFmtId="0" fontId="13" fillId="0" borderId="3" xfId="0" applyFont="1" applyBorder="1" applyAlignment="1">
      <alignment vertical="top"/>
    </xf>
    <xf numFmtId="0" fontId="4" fillId="0" borderId="2" xfId="0" applyFont="1" applyBorder="1"/>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6" fillId="0" borderId="6" xfId="0" applyFont="1" applyBorder="1"/>
    <xf numFmtId="0" fontId="6" fillId="0" borderId="7" xfId="0" applyFont="1" applyBorder="1"/>
    <xf numFmtId="0" fontId="6" fillId="2" borderId="0" xfId="0" applyFont="1" applyFill="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20" fillId="0" borderId="6" xfId="0" applyFont="1" applyBorder="1"/>
    <xf numFmtId="0" fontId="20" fillId="0" borderId="7" xfId="0" applyFont="1" applyBorder="1"/>
    <xf numFmtId="0" fontId="6" fillId="2" borderId="13" xfId="0" applyFont="1" applyFill="1" applyBorder="1" applyAlignment="1">
      <alignment horizontal="left" vertical="center" wrapText="1"/>
    </xf>
    <xf numFmtId="0" fontId="8" fillId="0" borderId="5" xfId="0" applyFont="1" applyBorder="1" applyAlignment="1">
      <alignment horizontal="center"/>
    </xf>
    <xf numFmtId="0" fontId="4" fillId="2" borderId="17" xfId="0" applyFont="1" applyFill="1" applyBorder="1" applyAlignment="1">
      <alignment horizontal="center"/>
    </xf>
    <xf numFmtId="0" fontId="4" fillId="2" borderId="23" xfId="0" applyFont="1" applyFill="1" applyBorder="1" applyAlignment="1">
      <alignment horizontal="center"/>
    </xf>
    <xf numFmtId="0" fontId="4" fillId="2" borderId="17" xfId="0" applyFont="1" applyFill="1" applyBorder="1"/>
    <xf numFmtId="0" fontId="4" fillId="2" borderId="23" xfId="0" applyFont="1" applyFill="1" applyBorder="1"/>
    <xf numFmtId="0" fontId="6" fillId="0" borderId="0" xfId="0" applyFont="1" applyAlignment="1">
      <alignment horizontal="center" vertical="top"/>
    </xf>
    <xf numFmtId="0" fontId="1" fillId="0" borderId="8" xfId="0" applyFont="1" applyBorder="1" applyAlignment="1">
      <alignment horizontal="right"/>
    </xf>
    <xf numFmtId="0" fontId="1" fillId="0" borderId="7" xfId="0" applyFont="1" applyBorder="1" applyAlignment="1">
      <alignment horizontal="right"/>
    </xf>
    <xf numFmtId="0" fontId="4" fillId="0" borderId="0" xfId="0" applyFont="1" applyAlignment="1">
      <alignment horizontal="justify"/>
    </xf>
    <xf numFmtId="0" fontId="6" fillId="0" borderId="0" xfId="0" applyFont="1" applyBorder="1" applyAlignment="1">
      <alignment horizontal="justify" vertical="top" wrapText="1"/>
    </xf>
    <xf numFmtId="0" fontId="11" fillId="0" borderId="0" xfId="0" applyFont="1" applyBorder="1" applyAlignment="1">
      <alignment horizontal="justify" vertical="center"/>
    </xf>
    <xf numFmtId="0" fontId="9" fillId="0" borderId="0" xfId="0" applyFont="1" applyBorder="1" applyAlignment="1">
      <alignment horizontal="justify" vertical="center"/>
    </xf>
    <xf numFmtId="0" fontId="9" fillId="2" borderId="0" xfId="0" applyFont="1" applyFill="1" applyBorder="1" applyAlignment="1">
      <alignment horizontal="center" vertical="center"/>
    </xf>
    <xf numFmtId="0" fontId="13" fillId="2" borderId="0" xfId="0" applyFont="1" applyFill="1" applyBorder="1" applyAlignment="1">
      <alignment horizontal="right"/>
    </xf>
    <xf numFmtId="0" fontId="1" fillId="3" borderId="0" xfId="0" applyFont="1" applyFill="1" applyBorder="1" applyAlignment="1">
      <alignment vertical="center" wrapText="1"/>
    </xf>
    <xf numFmtId="0" fontId="6" fillId="3" borderId="0" xfId="0" applyFont="1" applyFill="1" applyBorder="1" applyAlignment="1">
      <alignment vertical="center" wrapText="1"/>
    </xf>
    <xf numFmtId="0" fontId="4" fillId="2" borderId="0" xfId="0" applyFont="1" applyFill="1" applyBorder="1"/>
    <xf numFmtId="0" fontId="6" fillId="2" borderId="4"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9" fillId="2" borderId="0" xfId="0" applyFont="1" applyFill="1" applyBorder="1" applyAlignment="1">
      <alignment horizontal="left" vertical="center"/>
    </xf>
    <xf numFmtId="0" fontId="7" fillId="2" borderId="0" xfId="0" applyFont="1" applyFill="1" applyBorder="1" applyAlignment="1">
      <alignment horizontal="left" vertical="center"/>
    </xf>
    <xf numFmtId="0" fontId="9" fillId="3" borderId="0" xfId="0" applyFont="1" applyFill="1" applyBorder="1" applyAlignment="1">
      <alignment horizontal="right" vertical="center"/>
    </xf>
    <xf numFmtId="0" fontId="9" fillId="2" borderId="0" xfId="0" applyFont="1" applyFill="1" applyBorder="1" applyAlignment="1">
      <alignment horizontal="right" vertical="center"/>
    </xf>
    <xf numFmtId="0" fontId="9" fillId="3" borderId="0" xfId="0" applyFont="1" applyFill="1" applyBorder="1" applyAlignment="1">
      <alignment horizontal="center" vertical="center"/>
    </xf>
    <xf numFmtId="0" fontId="9" fillId="3" borderId="0" xfId="0" applyFont="1" applyFill="1" applyBorder="1" applyAlignment="1">
      <alignment vertical="center"/>
    </xf>
    <xf numFmtId="0" fontId="6" fillId="2" borderId="0"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2" borderId="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0" borderId="2" xfId="0" applyFont="1" applyBorder="1"/>
    <xf numFmtId="0" fontId="4" fillId="0" borderId="2" xfId="0" applyFont="1" applyBorder="1" applyAlignment="1">
      <alignment horizontal="center"/>
    </xf>
    <xf numFmtId="0" fontId="8" fillId="2" borderId="8" xfId="0" applyFont="1" applyFill="1" applyBorder="1"/>
    <xf numFmtId="0" fontId="26" fillId="2" borderId="7" xfId="0" applyFont="1" applyFill="1" applyBorder="1" applyAlignment="1">
      <alignment vertical="center"/>
    </xf>
    <xf numFmtId="0" fontId="4" fillId="2" borderId="0" xfId="0" applyFont="1" applyFill="1" applyBorder="1"/>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3" borderId="7" xfId="0" applyFont="1" applyFill="1" applyBorder="1" applyAlignment="1">
      <alignment horizontal="left"/>
    </xf>
    <xf numFmtId="0" fontId="4" fillId="3" borderId="7" xfId="0" applyFont="1" applyFill="1" applyBorder="1" applyAlignment="1"/>
    <xf numFmtId="0" fontId="4" fillId="3" borderId="7" xfId="0" applyFont="1" applyFill="1" applyBorder="1"/>
    <xf numFmtId="0" fontId="6" fillId="3" borderId="0" xfId="0" applyFont="1" applyFill="1" applyBorder="1" applyAlignment="1">
      <alignment horizontal="left" vertical="center"/>
    </xf>
    <xf numFmtId="0" fontId="24" fillId="3" borderId="5" xfId="0" applyFont="1" applyFill="1" applyBorder="1" applyAlignment="1">
      <alignment horizontal="right"/>
    </xf>
    <xf numFmtId="0" fontId="24" fillId="3" borderId="7" xfId="0" applyFont="1" applyFill="1" applyBorder="1" applyAlignment="1">
      <alignment horizontal="right"/>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2" fontId="9" fillId="0" borderId="6" xfId="0" applyNumberFormat="1" applyFont="1" applyBorder="1" applyAlignment="1">
      <alignment horizontal="center" vertical="center" shrinkToFit="1"/>
    </xf>
    <xf numFmtId="2" fontId="9" fillId="0" borderId="7" xfId="0" applyNumberFormat="1" applyFont="1" applyBorder="1" applyAlignment="1">
      <alignment horizontal="center" vertical="center" shrinkToFit="1"/>
    </xf>
    <xf numFmtId="2" fontId="9" fillId="0" borderId="6" xfId="0" applyNumberFormat="1" applyFont="1" applyFill="1" applyBorder="1" applyAlignment="1">
      <alignment horizontal="center" vertical="center" shrinkToFit="1"/>
    </xf>
    <xf numFmtId="2" fontId="9" fillId="0" borderId="7" xfId="0" applyNumberFormat="1" applyFont="1" applyFill="1" applyBorder="1" applyAlignment="1">
      <alignment horizontal="center" vertical="center" shrinkToFit="1"/>
    </xf>
    <xf numFmtId="0" fontId="30" fillId="0" borderId="0" xfId="0" applyFont="1"/>
    <xf numFmtId="0" fontId="30" fillId="0" borderId="0" xfId="0" applyFont="1" applyAlignment="1">
      <alignment vertical="top"/>
    </xf>
    <xf numFmtId="0" fontId="30" fillId="0" borderId="0" xfId="0" applyFont="1" applyBorder="1"/>
    <xf numFmtId="2" fontId="7" fillId="0" borderId="6" xfId="0" applyNumberFormat="1" applyFont="1" applyBorder="1" applyAlignment="1">
      <alignment horizontal="center" vertical="center" shrinkToFit="1"/>
    </xf>
    <xf numFmtId="2" fontId="7" fillId="0" borderId="7" xfId="0" applyNumberFormat="1" applyFont="1" applyBorder="1" applyAlignment="1">
      <alignment horizontal="center" vertical="center" shrinkToFit="1"/>
    </xf>
    <xf numFmtId="0" fontId="9" fillId="0" borderId="6" xfId="0" applyFont="1" applyBorder="1" applyAlignment="1">
      <alignment horizontal="center" vertical="top" shrinkToFit="1"/>
    </xf>
    <xf numFmtId="0" fontId="9" fillId="0" borderId="7" xfId="0" applyFont="1" applyBorder="1" applyAlignment="1">
      <alignment horizontal="center" vertical="top" shrinkToFit="1"/>
    </xf>
    <xf numFmtId="2" fontId="9" fillId="0" borderId="6" xfId="0" applyNumberFormat="1" applyFont="1" applyBorder="1" applyAlignment="1">
      <alignment horizontal="center" vertical="top" shrinkToFit="1"/>
    </xf>
    <xf numFmtId="2" fontId="9" fillId="0" borderId="7" xfId="0" applyNumberFormat="1" applyFont="1" applyBorder="1" applyAlignment="1">
      <alignment horizontal="center" vertical="top" shrinkToFit="1"/>
    </xf>
    <xf numFmtId="2" fontId="9" fillId="0" borderId="1" xfId="0" applyNumberFormat="1" applyFont="1" applyBorder="1" applyAlignment="1">
      <alignment horizontal="center" vertical="center" shrinkToFit="1"/>
    </xf>
    <xf numFmtId="2" fontId="9" fillId="0" borderId="2" xfId="0" applyNumberFormat="1" applyFont="1" applyBorder="1" applyAlignment="1">
      <alignment horizontal="center" vertical="center" shrinkToFit="1"/>
    </xf>
    <xf numFmtId="2" fontId="9" fillId="0" borderId="3"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 xfId="0" applyFont="1" applyBorder="1" applyAlignment="1">
      <alignment horizontal="center" vertical="top" shrinkToFit="1"/>
    </xf>
    <xf numFmtId="0" fontId="9" fillId="0" borderId="2" xfId="0" applyFont="1" applyBorder="1" applyAlignment="1">
      <alignment horizontal="center" vertical="top" shrinkToFit="1"/>
    </xf>
    <xf numFmtId="0" fontId="9" fillId="0" borderId="6" xfId="0" applyFont="1" applyBorder="1" applyAlignment="1">
      <alignment horizontal="center" vertical="top" shrinkToFit="1"/>
    </xf>
    <xf numFmtId="0" fontId="9" fillId="0" borderId="7" xfId="0" applyFont="1" applyBorder="1" applyAlignment="1">
      <alignment horizontal="center" vertical="top" shrinkToFit="1"/>
    </xf>
    <xf numFmtId="0" fontId="22" fillId="0" borderId="7" xfId="0" applyFont="1" applyBorder="1" applyAlignment="1">
      <alignment horizontal="right"/>
    </xf>
    <xf numFmtId="0" fontId="22" fillId="0" borderId="8" xfId="0" applyFont="1" applyBorder="1" applyAlignment="1">
      <alignment horizontal="right"/>
    </xf>
    <xf numFmtId="0" fontId="11" fillId="3" borderId="9"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top" shrinkToFit="1"/>
    </xf>
    <xf numFmtId="0" fontId="9" fillId="0" borderId="2" xfId="0" applyFont="1" applyFill="1" applyBorder="1" applyAlignment="1">
      <alignment horizontal="center" vertical="top" shrinkToFit="1"/>
    </xf>
    <xf numFmtId="0" fontId="9" fillId="0" borderId="6" xfId="0" applyFont="1" applyFill="1" applyBorder="1" applyAlignment="1">
      <alignment horizontal="center" vertical="top" shrinkToFit="1"/>
    </xf>
    <xf numFmtId="0" fontId="9" fillId="0" borderId="7" xfId="0" applyFont="1" applyFill="1" applyBorder="1" applyAlignment="1">
      <alignment horizontal="center" vertical="top" shrinkToFit="1"/>
    </xf>
    <xf numFmtId="1" fontId="9" fillId="0" borderId="1" xfId="0" applyNumberFormat="1" applyFont="1" applyBorder="1" applyAlignment="1" applyProtection="1">
      <alignment horizontal="center" vertical="center" shrinkToFit="1"/>
      <protection locked="0"/>
    </xf>
    <xf numFmtId="1" fontId="9" fillId="0" borderId="2" xfId="0" applyNumberFormat="1" applyFont="1" applyBorder="1" applyAlignment="1" applyProtection="1">
      <alignment horizontal="center" vertical="center" shrinkToFit="1"/>
      <protection locked="0"/>
    </xf>
    <xf numFmtId="1" fontId="9" fillId="0" borderId="6" xfId="0" applyNumberFormat="1" applyFont="1" applyBorder="1" applyAlignment="1" applyProtection="1">
      <alignment horizontal="center" vertical="center" shrinkToFit="1"/>
      <protection locked="0"/>
    </xf>
    <xf numFmtId="1" fontId="9" fillId="0" borderId="7" xfId="0" applyNumberFormat="1" applyFont="1" applyBorder="1" applyAlignment="1" applyProtection="1">
      <alignment horizontal="center" vertical="center" shrinkToFit="1"/>
      <protection locked="0"/>
    </xf>
    <xf numFmtId="2" fontId="9" fillId="0" borderId="1" xfId="0" applyNumberFormat="1" applyFont="1" applyBorder="1" applyAlignment="1">
      <alignment horizontal="center" vertical="top" shrinkToFit="1"/>
    </xf>
    <xf numFmtId="2" fontId="9" fillId="0" borderId="2" xfId="0" applyNumberFormat="1" applyFont="1" applyBorder="1" applyAlignment="1">
      <alignment horizontal="center" vertical="top" shrinkToFit="1"/>
    </xf>
    <xf numFmtId="2" fontId="9" fillId="0" borderId="6" xfId="0" applyNumberFormat="1" applyFont="1" applyBorder="1" applyAlignment="1">
      <alignment horizontal="center" vertical="top" shrinkToFit="1"/>
    </xf>
    <xf numFmtId="2" fontId="9" fillId="0" borderId="7" xfId="0" applyNumberFormat="1" applyFont="1" applyBorder="1" applyAlignment="1">
      <alignment horizontal="center" vertical="top" shrinkToFit="1"/>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6" xfId="0" applyFont="1" applyBorder="1" applyAlignment="1">
      <alignment horizontal="center" vertical="top"/>
    </xf>
    <xf numFmtId="0" fontId="9" fillId="0" borderId="7" xfId="0" applyFont="1" applyBorder="1" applyAlignment="1">
      <alignment horizontal="center" vertical="top"/>
    </xf>
    <xf numFmtId="0" fontId="6" fillId="0" borderId="6" xfId="0" applyFont="1" applyBorder="1" applyAlignment="1">
      <alignment horizontal="right"/>
    </xf>
    <xf numFmtId="0" fontId="6" fillId="0" borderId="7" xfId="0" applyFont="1" applyBorder="1" applyAlignment="1">
      <alignment horizontal="right"/>
    </xf>
    <xf numFmtId="0" fontId="6" fillId="0" borderId="8" xfId="0" applyFont="1" applyBorder="1" applyAlignment="1">
      <alignment horizontal="right"/>
    </xf>
    <xf numFmtId="0" fontId="6" fillId="2" borderId="1" xfId="0" applyFont="1" applyFill="1" applyBorder="1" applyAlignment="1">
      <alignment horizontal="center" textRotation="90" wrapText="1"/>
    </xf>
    <xf numFmtId="0" fontId="6" fillId="2" borderId="3" xfId="0" applyFont="1" applyFill="1" applyBorder="1" applyAlignment="1">
      <alignment horizontal="center" textRotation="90" wrapText="1"/>
    </xf>
    <xf numFmtId="0" fontId="6" fillId="2" borderId="4" xfId="0" applyFont="1" applyFill="1" applyBorder="1" applyAlignment="1">
      <alignment horizontal="center" textRotation="90" wrapText="1"/>
    </xf>
    <xf numFmtId="0" fontId="6" fillId="2" borderId="5" xfId="0" applyFont="1" applyFill="1" applyBorder="1" applyAlignment="1">
      <alignment horizontal="center" textRotation="90" wrapText="1"/>
    </xf>
    <xf numFmtId="0" fontId="6" fillId="2" borderId="6" xfId="0" applyFont="1" applyFill="1" applyBorder="1" applyAlignment="1">
      <alignment horizontal="center" textRotation="90" wrapText="1"/>
    </xf>
    <xf numFmtId="0" fontId="6" fillId="2" borderId="8" xfId="0" applyFont="1" applyFill="1" applyBorder="1" applyAlignment="1">
      <alignment horizontal="center" textRotation="90" wrapText="1"/>
    </xf>
    <xf numFmtId="0" fontId="11" fillId="2" borderId="0" xfId="0" applyFont="1" applyFill="1" applyBorder="1" applyAlignment="1">
      <alignment horizontal="left" vertical="center"/>
    </xf>
    <xf numFmtId="0" fontId="13" fillId="2" borderId="1" xfId="0" applyFont="1" applyFill="1" applyBorder="1" applyAlignment="1">
      <alignment horizontal="center" textRotation="90" wrapText="1"/>
    </xf>
    <xf numFmtId="0" fontId="13" fillId="2" borderId="3" xfId="0" applyFont="1" applyFill="1" applyBorder="1" applyAlignment="1">
      <alignment horizontal="center" textRotation="90" wrapText="1"/>
    </xf>
    <xf numFmtId="0" fontId="13" fillId="2" borderId="4" xfId="0" applyFont="1" applyFill="1" applyBorder="1" applyAlignment="1">
      <alignment horizontal="center" textRotation="90" wrapText="1"/>
    </xf>
    <xf numFmtId="0" fontId="13" fillId="2" borderId="5" xfId="0" applyFont="1" applyFill="1" applyBorder="1" applyAlignment="1">
      <alignment horizontal="center" textRotation="90" wrapText="1"/>
    </xf>
    <xf numFmtId="0" fontId="13" fillId="2" borderId="6" xfId="0" applyFont="1" applyFill="1" applyBorder="1" applyAlignment="1">
      <alignment horizontal="center" textRotation="90" wrapText="1"/>
    </xf>
    <xf numFmtId="0" fontId="13" fillId="2" borderId="8" xfId="0" applyFont="1" applyFill="1" applyBorder="1" applyAlignment="1">
      <alignment horizontal="center" textRotation="90" wrapText="1"/>
    </xf>
    <xf numFmtId="0" fontId="6" fillId="2" borderId="13"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4" fillId="2" borderId="13" xfId="0" applyFont="1" applyFill="1" applyBorder="1"/>
    <xf numFmtId="0" fontId="4" fillId="2" borderId="14" xfId="0" applyFont="1" applyFill="1" applyBorder="1"/>
    <xf numFmtId="0" fontId="6" fillId="3" borderId="7" xfId="0" applyFont="1" applyFill="1" applyBorder="1" applyAlignment="1" applyProtection="1">
      <alignment horizontal="left" vertical="top" wrapText="1"/>
      <protection locked="0"/>
    </xf>
    <xf numFmtId="0" fontId="9" fillId="2" borderId="0" xfId="0" applyFont="1" applyFill="1" applyBorder="1"/>
    <xf numFmtId="0" fontId="8" fillId="2" borderId="0" xfId="0" applyFont="1" applyFill="1" applyBorder="1" applyAlignment="1">
      <alignment horizontal="right"/>
    </xf>
    <xf numFmtId="0" fontId="8" fillId="2" borderId="5" xfId="0" applyFont="1" applyFill="1" applyBorder="1" applyAlignment="1">
      <alignment horizontal="right"/>
    </xf>
    <xf numFmtId="49" fontId="9" fillId="0" borderId="4" xfId="0" applyNumberFormat="1" applyFont="1" applyBorder="1" applyAlignment="1" applyProtection="1">
      <alignment vertical="top" shrinkToFit="1"/>
      <protection locked="0"/>
    </xf>
    <xf numFmtId="49" fontId="9" fillId="0" borderId="0" xfId="0" applyNumberFormat="1" applyFont="1" applyBorder="1" applyAlignment="1" applyProtection="1">
      <alignment vertical="top" shrinkToFit="1"/>
      <protection locked="0"/>
    </xf>
    <xf numFmtId="49" fontId="9" fillId="0" borderId="6" xfId="0" applyNumberFormat="1" applyFont="1" applyBorder="1" applyAlignment="1" applyProtection="1">
      <alignment vertical="top" shrinkToFit="1"/>
      <protection locked="0"/>
    </xf>
    <xf numFmtId="49" fontId="9" fillId="0" borderId="7" xfId="0" applyNumberFormat="1" applyFont="1" applyBorder="1" applyAlignment="1" applyProtection="1">
      <alignment vertical="top" shrinkToFit="1"/>
      <protection locked="0"/>
    </xf>
    <xf numFmtId="49" fontId="6" fillId="3" borderId="30" xfId="0" applyNumberFormat="1" applyFont="1" applyFill="1" applyBorder="1" applyAlignment="1" applyProtection="1">
      <alignment horizontal="left" vertical="center" shrinkToFit="1"/>
      <protection locked="0"/>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3" xfId="0" applyFont="1" applyBorder="1" applyAlignment="1">
      <alignment horizontal="left" vertical="top"/>
    </xf>
    <xf numFmtId="49" fontId="9" fillId="0" borderId="6" xfId="0" applyNumberFormat="1" applyFont="1" applyBorder="1" applyAlignment="1" applyProtection="1">
      <alignment horizontal="left" vertical="top" shrinkToFit="1"/>
      <protection locked="0"/>
    </xf>
    <xf numFmtId="49" fontId="9" fillId="0" borderId="7" xfId="0" applyNumberFormat="1" applyFont="1" applyBorder="1" applyAlignment="1" applyProtection="1">
      <alignment horizontal="left" vertical="top" shrinkToFit="1"/>
      <protection locked="0"/>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6" fillId="2" borderId="0" xfId="0" applyFont="1" applyFill="1" applyBorder="1" applyAlignment="1">
      <alignment horizontal="left" vertical="center"/>
    </xf>
    <xf numFmtId="0" fontId="6" fillId="2" borderId="0" xfId="0" applyFont="1" applyFill="1" applyBorder="1"/>
    <xf numFmtId="0" fontId="5" fillId="2" borderId="1" xfId="0" applyFont="1" applyFill="1" applyBorder="1" applyAlignment="1">
      <alignment horizontal="left" vertical="top"/>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6" fillId="2" borderId="13"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13" xfId="0" applyFont="1" applyFill="1" applyBorder="1" applyAlignment="1">
      <alignment vertical="top" wrapText="1"/>
    </xf>
    <xf numFmtId="0" fontId="6" fillId="2" borderId="15" xfId="0" applyFont="1" applyFill="1" applyBorder="1" applyAlignment="1">
      <alignment vertical="top" wrapText="1"/>
    </xf>
    <xf numFmtId="0" fontId="6" fillId="2" borderId="14" xfId="0" applyFont="1" applyFill="1" applyBorder="1" applyAlignment="1">
      <alignment vertical="top" wrapText="1"/>
    </xf>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7" fillId="0" borderId="1" xfId="0" applyFont="1" applyBorder="1" applyAlignment="1">
      <alignment horizontal="center" vertical="top" shrinkToFit="1"/>
    </xf>
    <xf numFmtId="0" fontId="7" fillId="0" borderId="2" xfId="0" applyFont="1" applyBorder="1" applyAlignment="1">
      <alignment horizontal="center" vertical="top" shrinkToFit="1"/>
    </xf>
    <xf numFmtId="0" fontId="7" fillId="0" borderId="6" xfId="0" applyFont="1" applyBorder="1" applyAlignment="1">
      <alignment horizontal="center" vertical="top" shrinkToFit="1"/>
    </xf>
    <xf numFmtId="0" fontId="7" fillId="0" borderId="7" xfId="0" applyFont="1" applyBorder="1" applyAlignment="1">
      <alignment horizontal="center" vertical="top" shrinkToFit="1"/>
    </xf>
    <xf numFmtId="0" fontId="9" fillId="3" borderId="0"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protection locked="0"/>
    </xf>
    <xf numFmtId="0" fontId="4" fillId="3" borderId="0" xfId="0" applyFont="1" applyFill="1" applyBorder="1"/>
    <xf numFmtId="1" fontId="9" fillId="3" borderId="0" xfId="0" applyNumberFormat="1" applyFont="1" applyFill="1" applyBorder="1" applyAlignment="1" applyProtection="1">
      <alignment horizontal="left" vertical="center" shrinkToFit="1"/>
      <protection locked="0"/>
    </xf>
    <xf numFmtId="1" fontId="9" fillId="3" borderId="7" xfId="0" applyNumberFormat="1" applyFont="1" applyFill="1" applyBorder="1" applyAlignment="1" applyProtection="1">
      <alignment horizontal="left" vertical="center" shrinkToFit="1"/>
      <protection locked="0"/>
    </xf>
    <xf numFmtId="0" fontId="9" fillId="3" borderId="7" xfId="0" applyFont="1" applyFill="1" applyBorder="1" applyAlignment="1" applyProtection="1">
      <alignment horizontal="right" vertical="center" shrinkToFit="1"/>
      <protection locked="0"/>
    </xf>
    <xf numFmtId="0" fontId="9" fillId="3" borderId="7" xfId="0" applyFont="1" applyFill="1" applyBorder="1" applyAlignment="1" applyProtection="1">
      <alignment horizontal="right" vertical="center"/>
      <protection locked="0"/>
    </xf>
    <xf numFmtId="0" fontId="9" fillId="3" borderId="7" xfId="0" applyFont="1" applyFill="1" applyBorder="1" applyAlignment="1" applyProtection="1">
      <alignment shrinkToFit="1"/>
      <protection locked="0"/>
    </xf>
    <xf numFmtId="0" fontId="9" fillId="2" borderId="0" xfId="0" applyFont="1" applyFill="1" applyBorder="1" applyAlignment="1">
      <alignment horizontal="center"/>
    </xf>
    <xf numFmtId="0" fontId="26" fillId="2" borderId="0" xfId="0" applyFont="1" applyFill="1" applyBorder="1" applyAlignment="1">
      <alignment vertical="center"/>
    </xf>
    <xf numFmtId="0" fontId="9" fillId="3" borderId="0" xfId="0" applyFont="1" applyFill="1" applyBorder="1" applyAlignment="1" applyProtection="1">
      <alignment shrinkToFit="1"/>
      <protection locked="0"/>
    </xf>
    <xf numFmtId="0" fontId="9" fillId="3" borderId="0" xfId="0" applyFont="1" applyFill="1" applyBorder="1" applyProtection="1">
      <protection locked="0"/>
    </xf>
    <xf numFmtId="0" fontId="9" fillId="3" borderId="7" xfId="0" applyFont="1" applyFill="1" applyBorder="1" applyProtection="1">
      <protection locked="0"/>
    </xf>
    <xf numFmtId="1" fontId="6" fillId="3" borderId="7" xfId="0" applyNumberFormat="1"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top" shrinkToFit="1"/>
      <protection locked="0"/>
    </xf>
    <xf numFmtId="0" fontId="11" fillId="2" borderId="16" xfId="0" applyFont="1" applyFill="1" applyBorder="1" applyAlignment="1">
      <alignment vertical="center"/>
    </xf>
    <xf numFmtId="0" fontId="9" fillId="2" borderId="16" xfId="0" applyFont="1" applyFill="1" applyBorder="1" applyAlignment="1">
      <alignment vertical="center"/>
    </xf>
    <xf numFmtId="0" fontId="8" fillId="0" borderId="26" xfId="0" applyFont="1" applyBorder="1" applyAlignment="1">
      <alignment horizontal="right"/>
    </xf>
    <xf numFmtId="0" fontId="8" fillId="0" borderId="27" xfId="0" applyFont="1" applyBorder="1" applyAlignment="1">
      <alignment horizontal="right"/>
    </xf>
    <xf numFmtId="0" fontId="8" fillId="0" borderId="28" xfId="0" applyFont="1" applyBorder="1" applyAlignment="1">
      <alignment horizontal="right"/>
    </xf>
    <xf numFmtId="0" fontId="8" fillId="0" borderId="29" xfId="0" applyFont="1" applyBorder="1" applyAlignment="1">
      <alignment horizontal="right"/>
    </xf>
    <xf numFmtId="0" fontId="6" fillId="0" borderId="0" xfId="0" applyFont="1" applyAlignment="1">
      <alignment horizontal="justify" vertical="top" wrapText="1"/>
    </xf>
    <xf numFmtId="164" fontId="3" fillId="0" borderId="1" xfId="0" applyNumberFormat="1" applyFont="1" applyBorder="1" applyAlignment="1">
      <alignment horizontal="center" vertical="center"/>
    </xf>
    <xf numFmtId="164" fontId="3" fillId="0" borderId="2" xfId="0" applyNumberFormat="1" applyFont="1" applyBorder="1" applyAlignment="1">
      <alignment horizontal="center" vertical="center"/>
    </xf>
    <xf numFmtId="164" fontId="3" fillId="0" borderId="9" xfId="0" applyNumberFormat="1" applyFont="1" applyBorder="1" applyAlignment="1">
      <alignment horizontal="center" vertical="center"/>
    </xf>
    <xf numFmtId="0" fontId="3" fillId="0" borderId="25" xfId="0" applyFont="1" applyBorder="1" applyAlignment="1">
      <alignment horizontal="center" vertical="center"/>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6" fillId="0" borderId="0" xfId="0" applyFont="1" applyFill="1" applyBorder="1" applyAlignment="1">
      <alignment horizontal="justify" vertical="top" wrapText="1"/>
    </xf>
    <xf numFmtId="0" fontId="6" fillId="0" borderId="0" xfId="0" applyFont="1" applyAlignment="1">
      <alignment horizontal="justify" vertical="top"/>
    </xf>
    <xf numFmtId="0" fontId="8" fillId="0" borderId="7" xfId="0" applyFont="1" applyBorder="1" applyAlignment="1">
      <alignment horizontal="right" vertical="top"/>
    </xf>
    <xf numFmtId="0" fontId="8" fillId="0" borderId="8" xfId="0" applyFont="1" applyBorder="1" applyAlignment="1">
      <alignment horizontal="right" vertical="top"/>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6" fillId="0" borderId="0" xfId="0" applyFont="1" applyAlignment="1">
      <alignment horizontal="center" vertical="top"/>
    </xf>
    <xf numFmtId="0" fontId="8" fillId="2" borderId="0" xfId="0" applyFont="1" applyFill="1" applyBorder="1" applyAlignment="1">
      <alignment horizontal="right" vertical="center"/>
    </xf>
    <xf numFmtId="0" fontId="8" fillId="2" borderId="5" xfId="0" applyFont="1" applyFill="1" applyBorder="1" applyAlignment="1">
      <alignment horizontal="right" vertical="center"/>
    </xf>
    <xf numFmtId="0" fontId="8" fillId="2" borderId="7" xfId="0" applyFont="1" applyFill="1" applyBorder="1"/>
    <xf numFmtId="0" fontId="8" fillId="2" borderId="8" xfId="0" applyFont="1" applyFill="1" applyBorder="1"/>
    <xf numFmtId="0" fontId="8" fillId="3" borderId="0" xfId="0" applyFont="1" applyFill="1" applyBorder="1" applyAlignment="1">
      <alignment horizontal="right" vertical="center" wrapText="1"/>
    </xf>
    <xf numFmtId="0" fontId="8" fillId="3" borderId="5" xfId="0" applyFont="1" applyFill="1" applyBorder="1" applyAlignment="1">
      <alignment horizontal="right" vertical="center" wrapText="1"/>
    </xf>
    <xf numFmtId="0" fontId="6" fillId="2" borderId="2"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7" xfId="0" applyFont="1" applyFill="1" applyBorder="1" applyAlignment="1">
      <alignment horizontal="left" vertical="center" wrapText="1"/>
    </xf>
    <xf numFmtId="0" fontId="8" fillId="2" borderId="0" xfId="0" applyFont="1" applyFill="1" applyBorder="1" applyAlignment="1">
      <alignment horizontal="right" vertical="center" wrapText="1"/>
    </xf>
    <xf numFmtId="0" fontId="8" fillId="2" borderId="5" xfId="0" applyFont="1" applyFill="1" applyBorder="1" applyAlignment="1">
      <alignment horizontal="right" vertical="center" wrapText="1"/>
    </xf>
    <xf numFmtId="0" fontId="22" fillId="0" borderId="15" xfId="0" applyFont="1" applyBorder="1" applyAlignment="1">
      <alignment horizontal="right"/>
    </xf>
    <xf numFmtId="0" fontId="22" fillId="0" borderId="14" xfId="0" applyFont="1" applyBorder="1" applyAlignment="1">
      <alignment horizontal="right"/>
    </xf>
    <xf numFmtId="2" fontId="7" fillId="0" borderId="13" xfId="0" applyNumberFormat="1" applyFont="1" applyBorder="1" applyAlignment="1">
      <alignment vertical="center" shrinkToFit="1"/>
    </xf>
    <xf numFmtId="0" fontId="7" fillId="0" borderId="15" xfId="0" applyFont="1" applyBorder="1" applyAlignment="1">
      <alignment vertical="center" shrinkToFit="1"/>
    </xf>
    <xf numFmtId="2" fontId="7" fillId="0" borderId="13" xfId="0" applyNumberFormat="1" applyFont="1" applyFill="1" applyBorder="1" applyAlignment="1">
      <alignment vertical="center" shrinkToFit="1"/>
    </xf>
    <xf numFmtId="0" fontId="7" fillId="0" borderId="15" xfId="0" applyFont="1" applyFill="1" applyBorder="1" applyAlignment="1">
      <alignment vertical="center" shrinkToFit="1"/>
    </xf>
    <xf numFmtId="0" fontId="13" fillId="2" borderId="17" xfId="0" applyFont="1" applyFill="1" applyBorder="1" applyAlignment="1">
      <alignment horizontal="center" textRotation="90" wrapText="1"/>
    </xf>
    <xf numFmtId="0" fontId="13" fillId="2" borderId="24" xfId="0" applyFont="1" applyFill="1" applyBorder="1" applyAlignment="1">
      <alignment horizontal="center" textRotation="90" wrapText="1"/>
    </xf>
    <xf numFmtId="0" fontId="13" fillId="2" borderId="23" xfId="0" applyFont="1" applyFill="1" applyBorder="1" applyAlignment="1">
      <alignment horizontal="center" textRotation="90" wrapText="1"/>
    </xf>
    <xf numFmtId="0" fontId="6" fillId="2" borderId="13" xfId="0" applyFont="1" applyFill="1" applyBorder="1" applyAlignment="1">
      <alignment horizontal="center" vertical="top"/>
    </xf>
    <xf numFmtId="0" fontId="6" fillId="2" borderId="15" xfId="0" applyFont="1" applyFill="1" applyBorder="1" applyAlignment="1">
      <alignment horizontal="center" vertical="top"/>
    </xf>
    <xf numFmtId="0" fontId="6" fillId="2" borderId="14" xfId="0" applyFont="1" applyFill="1" applyBorder="1" applyAlignment="1">
      <alignment horizontal="center" vertical="top"/>
    </xf>
    <xf numFmtId="0" fontId="6" fillId="0" borderId="0" xfId="0" applyFont="1" applyAlignment="1">
      <alignment horizontal="justify"/>
    </xf>
    <xf numFmtId="0" fontId="12" fillId="2" borderId="13" xfId="0" applyFont="1" applyFill="1" applyBorder="1" applyAlignment="1">
      <alignment horizontal="left" vertical="top" wrapText="1"/>
    </xf>
    <xf numFmtId="0" fontId="12" fillId="2" borderId="15" xfId="0" applyFont="1" applyFill="1" applyBorder="1" applyAlignment="1">
      <alignment horizontal="left" vertical="top" wrapText="1"/>
    </xf>
    <xf numFmtId="0" fontId="17" fillId="0" borderId="0" xfId="0" applyFont="1" applyAlignment="1">
      <alignment horizontal="justify" vertical="top" wrapText="1"/>
    </xf>
    <xf numFmtId="0" fontId="5"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4" xfId="0" applyFont="1" applyFill="1" applyBorder="1" applyAlignment="1">
      <alignment horizontal="left"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1" fillId="2" borderId="16" xfId="0" applyFont="1" applyFill="1" applyBorder="1"/>
    <xf numFmtId="0" fontId="9" fillId="2" borderId="16" xfId="0" applyFont="1" applyFill="1" applyBorder="1"/>
    <xf numFmtId="0" fontId="6" fillId="2" borderId="13" xfId="0" applyFont="1" applyFill="1" applyBorder="1" applyAlignment="1">
      <alignment horizontal="center" vertical="top" wrapText="1"/>
    </xf>
    <xf numFmtId="0" fontId="6" fillId="2" borderId="15" xfId="0" applyFont="1" applyFill="1" applyBorder="1" applyAlignment="1">
      <alignment horizontal="center" vertical="top" wrapText="1"/>
    </xf>
    <xf numFmtId="0" fontId="6" fillId="2" borderId="14" xfId="0" applyFont="1" applyFill="1" applyBorder="1" applyAlignment="1">
      <alignment horizontal="center" vertical="top" wrapText="1"/>
    </xf>
    <xf numFmtId="2" fontId="9" fillId="0" borderId="1" xfId="0" applyNumberFormat="1" applyFont="1" applyFill="1" applyBorder="1" applyAlignment="1">
      <alignment horizontal="center" vertical="center" shrinkToFit="1"/>
    </xf>
    <xf numFmtId="2" fontId="9" fillId="0" borderId="2" xfId="0" applyNumberFormat="1" applyFont="1" applyFill="1" applyBorder="1" applyAlignment="1">
      <alignment horizontal="center" vertical="center" shrinkToFit="1"/>
    </xf>
    <xf numFmtId="2" fontId="9" fillId="0" borderId="3" xfId="0" applyNumberFormat="1" applyFont="1" applyFill="1" applyBorder="1" applyAlignment="1">
      <alignment horizontal="center" vertical="center" shrinkToFit="1"/>
    </xf>
    <xf numFmtId="0" fontId="22" fillId="0" borderId="7" xfId="0" applyFont="1" applyBorder="1" applyAlignment="1" applyProtection="1">
      <alignment horizontal="right"/>
    </xf>
    <xf numFmtId="0" fontId="22" fillId="0" borderId="8" xfId="0" applyFont="1" applyBorder="1" applyAlignment="1" applyProtection="1">
      <alignment horizontal="right"/>
    </xf>
    <xf numFmtId="0" fontId="6" fillId="3" borderId="0" xfId="0" applyFont="1" applyFill="1" applyBorder="1" applyAlignment="1">
      <alignment vertical="center"/>
    </xf>
    <xf numFmtId="0" fontId="6" fillId="3" borderId="5" xfId="0" applyFont="1" applyFill="1" applyBorder="1" applyAlignment="1">
      <alignment vertical="center"/>
    </xf>
    <xf numFmtId="0" fontId="1" fillId="3" borderId="0" xfId="0" applyFont="1" applyFill="1" applyBorder="1" applyAlignment="1">
      <alignment vertical="center" wrapText="1"/>
    </xf>
    <xf numFmtId="0" fontId="1" fillId="3" borderId="18" xfId="0" applyFont="1" applyFill="1" applyBorder="1" applyAlignment="1" applyProtection="1">
      <alignment horizontal="center" wrapText="1"/>
    </xf>
    <xf numFmtId="0" fontId="1" fillId="3" borderId="19" xfId="0" applyFont="1" applyFill="1" applyBorder="1" applyAlignment="1" applyProtection="1">
      <alignment horizontal="center" wrapText="1"/>
    </xf>
    <xf numFmtId="0" fontId="8" fillId="2" borderId="7" xfId="0" applyFont="1" applyFill="1" applyBorder="1" applyAlignment="1">
      <alignment horizontal="right"/>
    </xf>
    <xf numFmtId="0" fontId="8" fillId="2" borderId="8" xfId="0" applyFont="1" applyFill="1" applyBorder="1" applyAlignment="1">
      <alignment horizontal="right"/>
    </xf>
    <xf numFmtId="0" fontId="5"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1" fillId="3" borderId="18" xfId="0" applyFont="1" applyFill="1" applyBorder="1" applyAlignment="1" applyProtection="1">
      <alignment horizontal="center" vertical="center" wrapText="1"/>
    </xf>
    <xf numFmtId="0" fontId="1" fillId="3" borderId="19" xfId="0" applyFont="1" applyFill="1" applyBorder="1" applyAlignment="1" applyProtection="1">
      <alignment horizontal="center" vertical="center" wrapText="1"/>
    </xf>
    <xf numFmtId="0" fontId="8" fillId="3" borderId="0" xfId="0" applyFont="1" applyFill="1" applyBorder="1" applyAlignment="1">
      <alignment horizontal="right" wrapText="1"/>
    </xf>
    <xf numFmtId="0" fontId="8" fillId="3" borderId="5" xfId="0" applyFont="1" applyFill="1" applyBorder="1" applyAlignment="1">
      <alignment horizontal="right" wrapText="1"/>
    </xf>
    <xf numFmtId="0" fontId="11" fillId="3" borderId="9"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0" fontId="11" fillId="2" borderId="0" xfId="0" applyFont="1" applyFill="1" applyBorder="1" applyAlignment="1">
      <alignment horizontal="center" vertical="center"/>
    </xf>
    <xf numFmtId="0" fontId="4" fillId="2" borderId="0" xfId="0" applyFont="1" applyFill="1" applyBorder="1"/>
    <xf numFmtId="0" fontId="6" fillId="3" borderId="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0" xfId="0" applyFont="1" applyFill="1" applyBorder="1" applyAlignment="1">
      <alignment vertical="center" wrapText="1"/>
    </xf>
    <xf numFmtId="0" fontId="6" fillId="3" borderId="5" xfId="0" applyFont="1" applyFill="1" applyBorder="1" applyAlignment="1">
      <alignment vertical="center" wrapText="1"/>
    </xf>
    <xf numFmtId="0" fontId="8" fillId="0" borderId="15" xfId="0" applyFont="1" applyBorder="1" applyAlignment="1">
      <alignment horizontal="right"/>
    </xf>
    <xf numFmtId="0" fontId="8" fillId="0" borderId="14" xfId="0" applyFont="1" applyBorder="1" applyAlignment="1">
      <alignment horizontal="right"/>
    </xf>
    <xf numFmtId="0" fontId="7" fillId="2" borderId="13" xfId="0" applyFont="1" applyFill="1" applyBorder="1" applyAlignment="1">
      <alignment vertical="top" wrapText="1"/>
    </xf>
    <xf numFmtId="0" fontId="7" fillId="2" borderId="15" xfId="0" applyFont="1" applyFill="1" applyBorder="1" applyAlignment="1">
      <alignment vertical="top" wrapText="1"/>
    </xf>
    <xf numFmtId="0" fontId="7" fillId="2" borderId="14" xfId="0" applyFont="1" applyFill="1" applyBorder="1" applyAlignment="1">
      <alignment vertical="top" wrapText="1"/>
    </xf>
    <xf numFmtId="1" fontId="3" fillId="0" borderId="13" xfId="0" applyNumberFormat="1" applyFont="1" applyBorder="1" applyAlignment="1" applyProtection="1">
      <alignment horizontal="center" vertical="center"/>
      <protection locked="0"/>
    </xf>
    <xf numFmtId="1" fontId="3" fillId="0" borderId="15" xfId="0" applyNumberFormat="1" applyFont="1" applyBorder="1" applyAlignment="1" applyProtection="1">
      <alignment horizontal="center" vertical="center"/>
      <protection locked="0"/>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0"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7" xfId="0" applyFont="1" applyFill="1" applyBorder="1" applyAlignment="1">
      <alignment vertical="center"/>
    </xf>
    <xf numFmtId="0" fontId="11" fillId="2" borderId="8" xfId="0" applyFont="1" applyFill="1" applyBorder="1" applyAlignment="1">
      <alignment vertical="center"/>
    </xf>
    <xf numFmtId="49" fontId="6" fillId="0" borderId="6" xfId="0" applyNumberFormat="1" applyFont="1" applyBorder="1" applyAlignment="1" applyProtection="1">
      <alignment horizontal="left" vertical="top" shrinkToFit="1"/>
      <protection locked="0"/>
    </xf>
    <xf numFmtId="49" fontId="6" fillId="0" borderId="7" xfId="0" applyNumberFormat="1" applyFont="1" applyBorder="1" applyAlignment="1" applyProtection="1">
      <alignment horizontal="left" vertical="top" shrinkToFit="1"/>
      <protection locked="0"/>
    </xf>
    <xf numFmtId="0" fontId="8" fillId="0" borderId="15" xfId="0" applyFont="1" applyFill="1" applyBorder="1" applyAlignment="1">
      <alignment horizontal="right"/>
    </xf>
    <xf numFmtId="0" fontId="8" fillId="0" borderId="14" xfId="0" applyFont="1" applyFill="1" applyBorder="1" applyAlignment="1">
      <alignment horizontal="right"/>
    </xf>
    <xf numFmtId="0" fontId="8" fillId="0" borderId="2" xfId="0" applyFont="1" applyFill="1" applyBorder="1" applyAlignment="1">
      <alignment horizontal="right"/>
    </xf>
    <xf numFmtId="0" fontId="8" fillId="0" borderId="3" xfId="0" applyFont="1" applyFill="1" applyBorder="1" applyAlignment="1">
      <alignment horizontal="right"/>
    </xf>
    <xf numFmtId="0" fontId="8" fillId="0" borderId="21" xfId="0" applyFont="1" applyFill="1" applyBorder="1" applyAlignment="1">
      <alignment horizontal="right"/>
    </xf>
    <xf numFmtId="0" fontId="8" fillId="0" borderId="22" xfId="0" applyFont="1" applyFill="1" applyBorder="1" applyAlignment="1">
      <alignment horizontal="right"/>
    </xf>
    <xf numFmtId="49" fontId="6" fillId="0" borderId="6" xfId="0" applyNumberFormat="1" applyFont="1" applyBorder="1" applyAlignment="1" applyProtection="1">
      <alignment vertical="top" shrinkToFit="1"/>
      <protection locked="0"/>
    </xf>
    <xf numFmtId="49" fontId="6" fillId="0" borderId="7" xfId="0" applyNumberFormat="1" applyFont="1" applyBorder="1" applyAlignment="1" applyProtection="1">
      <alignment vertical="top" shrinkToFit="1"/>
      <protection locked="0"/>
    </xf>
    <xf numFmtId="0" fontId="9" fillId="2" borderId="1" xfId="0" applyFont="1" applyFill="1" applyBorder="1" applyAlignment="1">
      <alignment horizontal="center" vertical="top"/>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0" fontId="9" fillId="2" borderId="4" xfId="0" applyFont="1" applyFill="1" applyBorder="1" applyAlignment="1">
      <alignment horizontal="center" vertical="top"/>
    </xf>
    <xf numFmtId="0" fontId="9" fillId="2" borderId="0" xfId="0" applyFont="1" applyFill="1" applyBorder="1" applyAlignment="1">
      <alignment horizontal="center" vertical="top"/>
    </xf>
    <xf numFmtId="0" fontId="9" fillId="2" borderId="5" xfId="0" applyFont="1" applyFill="1" applyBorder="1" applyAlignment="1">
      <alignment horizontal="center" vertical="top"/>
    </xf>
    <xf numFmtId="0" fontId="6" fillId="0" borderId="4"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0" borderId="2" xfId="0" applyFont="1" applyBorder="1" applyAlignment="1">
      <alignment horizontal="right"/>
    </xf>
    <xf numFmtId="0" fontId="8" fillId="0" borderId="3" xfId="0" applyFont="1" applyBorder="1" applyAlignment="1">
      <alignment horizontal="right"/>
    </xf>
    <xf numFmtId="0" fontId="5" fillId="2" borderId="14"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1" fillId="2" borderId="23" xfId="0" applyFont="1" applyFill="1" applyBorder="1" applyAlignment="1">
      <alignment horizontal="left" vertical="top" wrapText="1"/>
    </xf>
    <xf numFmtId="164" fontId="3" fillId="0" borderId="20" xfId="0" applyNumberFormat="1" applyFont="1" applyBorder="1" applyAlignment="1">
      <alignment horizontal="center" vertical="center"/>
    </xf>
    <xf numFmtId="0" fontId="3" fillId="0" borderId="21" xfId="0" applyFont="1" applyBorder="1" applyAlignment="1">
      <alignment horizontal="center" vertical="center"/>
    </xf>
    <xf numFmtId="0" fontId="8" fillId="0" borderId="21" xfId="0" applyFont="1" applyBorder="1" applyAlignment="1">
      <alignment horizontal="right"/>
    </xf>
    <xf numFmtId="0" fontId="8" fillId="0" borderId="22" xfId="0" applyFont="1" applyBorder="1" applyAlignment="1">
      <alignment horizontal="right"/>
    </xf>
    <xf numFmtId="0" fontId="1" fillId="2" borderId="13" xfId="0" applyFont="1" applyFill="1" applyBorder="1" applyAlignment="1">
      <alignment horizontal="left" vertical="top" wrapText="1"/>
    </xf>
    <xf numFmtId="0" fontId="1" fillId="2" borderId="15" xfId="0" applyFont="1" applyFill="1" applyBorder="1" applyAlignment="1">
      <alignment horizontal="left" vertical="top" wrapText="1"/>
    </xf>
    <xf numFmtId="164" fontId="3" fillId="0" borderId="13" xfId="0" applyNumberFormat="1" applyFont="1" applyFill="1" applyBorder="1" applyAlignment="1">
      <alignment horizontal="center" vertical="center"/>
    </xf>
    <xf numFmtId="164" fontId="3" fillId="0" borderId="15" xfId="0" applyNumberFormat="1" applyFont="1" applyFill="1" applyBorder="1" applyAlignment="1">
      <alignment horizontal="center" vertical="center"/>
    </xf>
    <xf numFmtId="0" fontId="3" fillId="0" borderId="15"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11" fillId="2" borderId="13"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164" fontId="3" fillId="0" borderId="21" xfId="0" applyNumberFormat="1" applyFont="1" applyBorder="1" applyAlignment="1">
      <alignment horizontal="center" vertical="center"/>
    </xf>
    <xf numFmtId="9" fontId="27" fillId="0" borderId="1" xfId="0" applyNumberFormat="1" applyFont="1" applyBorder="1" applyAlignment="1">
      <alignment horizontal="right" vertical="center"/>
    </xf>
    <xf numFmtId="9" fontId="27" fillId="0" borderId="2" xfId="0" applyNumberFormat="1" applyFont="1" applyBorder="1" applyAlignment="1">
      <alignment horizontal="right" vertical="center"/>
    </xf>
    <xf numFmtId="0" fontId="3" fillId="0" borderId="21" xfId="0" applyFont="1" applyFill="1" applyBorder="1" applyAlignment="1">
      <alignment horizontal="right" vertical="center"/>
    </xf>
    <xf numFmtId="2" fontId="3" fillId="0" borderId="20" xfId="0" applyNumberFormat="1" applyFont="1" applyFill="1" applyBorder="1" applyAlignment="1">
      <alignment horizontal="right" vertical="center"/>
    </xf>
    <xf numFmtId="2" fontId="3" fillId="0" borderId="21" xfId="0" applyNumberFormat="1" applyFont="1" applyFill="1" applyBorder="1" applyAlignment="1">
      <alignment horizontal="right" vertical="center"/>
    </xf>
    <xf numFmtId="164" fontId="3" fillId="0" borderId="13" xfId="0" applyNumberFormat="1" applyFont="1" applyBorder="1" applyAlignment="1">
      <alignment horizontal="center" vertical="center"/>
    </xf>
    <xf numFmtId="164" fontId="3" fillId="0" borderId="15" xfId="0" applyNumberFormat="1" applyFont="1" applyBorder="1" applyAlignment="1">
      <alignment horizontal="center" vertical="center"/>
    </xf>
    <xf numFmtId="0" fontId="9" fillId="2" borderId="1" xfId="0" applyFont="1" applyFill="1" applyBorder="1"/>
    <xf numFmtId="0" fontId="9" fillId="2" borderId="2" xfId="0" applyFont="1" applyFill="1" applyBorder="1"/>
    <xf numFmtId="0" fontId="9" fillId="2" borderId="3" xfId="0" applyFont="1" applyFill="1" applyBorder="1"/>
    <xf numFmtId="0" fontId="9" fillId="2" borderId="6" xfId="0" applyFont="1" applyFill="1" applyBorder="1"/>
    <xf numFmtId="0" fontId="9" fillId="2" borderId="7" xfId="0" applyFont="1" applyFill="1" applyBorder="1"/>
    <xf numFmtId="0" fontId="9" fillId="2" borderId="8" xfId="0" applyFont="1" applyFill="1" applyBorder="1"/>
    <xf numFmtId="49" fontId="9" fillId="0" borderId="1" xfId="0" applyNumberFormat="1" applyFont="1" applyBorder="1" applyAlignment="1" applyProtection="1">
      <alignment horizontal="left" vertical="center" shrinkToFit="1"/>
      <protection locked="0"/>
    </xf>
    <xf numFmtId="49" fontId="9" fillId="0" borderId="2" xfId="0" applyNumberFormat="1" applyFont="1" applyBorder="1" applyAlignment="1" applyProtection="1">
      <alignment horizontal="left" vertical="center" shrinkToFit="1"/>
      <protection locked="0"/>
    </xf>
    <xf numFmtId="49" fontId="9" fillId="0" borderId="4" xfId="0" applyNumberFormat="1" applyFont="1" applyBorder="1" applyAlignment="1" applyProtection="1">
      <alignment horizontal="left" vertical="center" shrinkToFit="1"/>
      <protection locked="0"/>
    </xf>
    <xf numFmtId="49" fontId="9" fillId="0" borderId="0" xfId="0" applyNumberFormat="1" applyFont="1" applyBorder="1" applyAlignment="1" applyProtection="1">
      <alignment horizontal="left" vertical="center" shrinkToFit="1"/>
      <protection locked="0"/>
    </xf>
    <xf numFmtId="49" fontId="9" fillId="0" borderId="6" xfId="0" applyNumberFormat="1" applyFont="1" applyBorder="1" applyAlignment="1" applyProtection="1">
      <alignment horizontal="left" vertical="center" shrinkToFit="1"/>
      <protection locked="0"/>
    </xf>
    <xf numFmtId="49" fontId="9" fillId="0" borderId="7" xfId="0" applyNumberFormat="1" applyFont="1" applyBorder="1" applyAlignment="1" applyProtection="1">
      <alignment horizontal="left" vertical="center" shrinkToFit="1"/>
      <protection locked="0"/>
    </xf>
    <xf numFmtId="0" fontId="9" fillId="2" borderId="1" xfId="0" applyFont="1" applyFill="1" applyBorder="1" applyAlignment="1">
      <alignment vertical="top"/>
    </xf>
    <xf numFmtId="0" fontId="9" fillId="2" borderId="2" xfId="0" applyFont="1" applyFill="1" applyBorder="1" applyAlignment="1">
      <alignment vertical="top"/>
    </xf>
    <xf numFmtId="0" fontId="9" fillId="2" borderId="3" xfId="0" applyFont="1" applyFill="1" applyBorder="1" applyAlignment="1">
      <alignment vertical="top"/>
    </xf>
    <xf numFmtId="0" fontId="9" fillId="2" borderId="6" xfId="0" applyFont="1" applyFill="1" applyBorder="1" applyAlignment="1">
      <alignment vertical="top"/>
    </xf>
    <xf numFmtId="0" fontId="9" fillId="2" borderId="7" xfId="0" applyFont="1" applyFill="1" applyBorder="1" applyAlignment="1">
      <alignment vertical="top"/>
    </xf>
    <xf numFmtId="0" fontId="9" fillId="2" borderId="8" xfId="0" applyFont="1" applyFill="1" applyBorder="1" applyAlignment="1">
      <alignment vertical="top"/>
    </xf>
    <xf numFmtId="0" fontId="7" fillId="2" borderId="1" xfId="0" applyFont="1" applyFill="1" applyBorder="1" applyAlignment="1">
      <alignment vertical="top"/>
    </xf>
    <xf numFmtId="0" fontId="7" fillId="2" borderId="2" xfId="0" applyFont="1" applyFill="1" applyBorder="1" applyAlignment="1">
      <alignment vertical="top"/>
    </xf>
    <xf numFmtId="0" fontId="7" fillId="2" borderId="3" xfId="0" applyFont="1" applyFill="1" applyBorder="1" applyAlignment="1">
      <alignment vertical="top"/>
    </xf>
    <xf numFmtId="0" fontId="7" fillId="2" borderId="6" xfId="0" applyFont="1" applyFill="1" applyBorder="1" applyAlignment="1">
      <alignment vertical="top"/>
    </xf>
    <xf numFmtId="0" fontId="7" fillId="2" borderId="7" xfId="0" applyFont="1" applyFill="1" applyBorder="1" applyAlignment="1">
      <alignment vertical="top"/>
    </xf>
    <xf numFmtId="0" fontId="7" fillId="2" borderId="8" xfId="0" applyFont="1" applyFill="1" applyBorder="1" applyAlignment="1">
      <alignment vertical="top"/>
    </xf>
    <xf numFmtId="0" fontId="6" fillId="2" borderId="1" xfId="0" applyFont="1" applyFill="1" applyBorder="1" applyAlignment="1">
      <alignmen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22" fillId="0" borderId="7" xfId="0" applyFont="1" applyFill="1" applyBorder="1" applyAlignment="1">
      <alignment horizontal="right"/>
    </xf>
    <xf numFmtId="0" fontId="22" fillId="0" borderId="8" xfId="0" applyFont="1" applyFill="1" applyBorder="1" applyAlignment="1">
      <alignment horizontal="right"/>
    </xf>
    <xf numFmtId="0" fontId="1"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Border="1" applyAlignment="1">
      <alignment horizontal="left" vertical="top"/>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4" xfId="0" applyFont="1" applyFill="1" applyBorder="1" applyAlignment="1">
      <alignment horizontal="left" vertical="top"/>
    </xf>
    <xf numFmtId="0" fontId="1" fillId="2" borderId="0" xfId="0" applyFont="1" applyFill="1" applyBorder="1" applyAlignment="1">
      <alignment horizontal="left" vertical="top"/>
    </xf>
    <xf numFmtId="0" fontId="1" fillId="2" borderId="5" xfId="0" applyFont="1" applyFill="1" applyBorder="1" applyAlignment="1">
      <alignment horizontal="left" vertical="top"/>
    </xf>
    <xf numFmtId="0" fontId="1" fillId="2" borderId="6" xfId="0" applyFont="1" applyFill="1" applyBorder="1" applyAlignment="1">
      <alignment horizontal="left" vertical="top"/>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3" borderId="0" xfId="0" applyFont="1" applyFill="1" applyBorder="1" applyAlignment="1">
      <alignment vertical="top"/>
    </xf>
    <xf numFmtId="0" fontId="5" fillId="2" borderId="1" xfId="0" applyFont="1" applyFill="1" applyBorder="1" applyAlignment="1">
      <alignment vertical="top"/>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6"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6" fillId="2" borderId="4"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top"/>
    </xf>
    <xf numFmtId="0" fontId="6" fillId="2" borderId="0" xfId="0" applyFont="1" applyFill="1" applyBorder="1" applyAlignment="1">
      <alignment horizontal="center" vertical="top"/>
    </xf>
    <xf numFmtId="0" fontId="6" fillId="2" borderId="5" xfId="0" applyFont="1" applyFill="1" applyBorder="1" applyAlignment="1">
      <alignment horizontal="center" vertical="top"/>
    </xf>
    <xf numFmtId="0" fontId="29" fillId="3" borderId="9" xfId="0" applyFont="1" applyFill="1" applyBorder="1" applyAlignment="1" applyProtection="1">
      <alignment horizontal="center" vertical="center"/>
      <protection locked="0"/>
    </xf>
    <xf numFmtId="0" fontId="29" fillId="3" borderId="10"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6" xfId="0" applyFont="1" applyFill="1" applyBorder="1" applyAlignment="1">
      <alignment vertical="top"/>
    </xf>
    <xf numFmtId="0" fontId="1" fillId="2" borderId="7" xfId="0" applyFont="1" applyFill="1" applyBorder="1" applyAlignment="1">
      <alignment vertical="top"/>
    </xf>
    <xf numFmtId="0" fontId="1" fillId="2" borderId="8" xfId="0" applyFont="1" applyFill="1" applyBorder="1" applyAlignment="1">
      <alignment vertical="top"/>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vertical="center" wrapText="1"/>
    </xf>
    <xf numFmtId="0" fontId="6" fillId="2" borderId="8" xfId="0" applyFont="1" applyFill="1" applyBorder="1" applyAlignment="1">
      <alignment vertical="center" wrapText="1"/>
    </xf>
    <xf numFmtId="0" fontId="7" fillId="2" borderId="0" xfId="0" applyFont="1" applyFill="1" applyBorder="1" applyAlignment="1">
      <alignment horizontal="left" vertical="center" wrapText="1"/>
    </xf>
    <xf numFmtId="0" fontId="6" fillId="2" borderId="1"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3" xfId="0" applyFont="1" applyFill="1" applyBorder="1" applyAlignment="1">
      <alignment horizontal="justify" vertical="center" wrapText="1"/>
    </xf>
    <xf numFmtId="0" fontId="6" fillId="2" borderId="6" xfId="0" applyFont="1" applyFill="1" applyBorder="1" applyAlignment="1">
      <alignment horizontal="justify" vertical="center" wrapText="1"/>
    </xf>
    <xf numFmtId="0" fontId="6" fillId="2" borderId="7" xfId="0" applyFont="1" applyFill="1" applyBorder="1" applyAlignment="1">
      <alignment horizontal="justify" vertical="center" wrapText="1"/>
    </xf>
    <xf numFmtId="0" fontId="6" fillId="2" borderId="8" xfId="0" applyFont="1" applyFill="1" applyBorder="1" applyAlignment="1">
      <alignment horizontal="justify" vertical="center" wrapText="1"/>
    </xf>
    <xf numFmtId="0" fontId="6" fillId="2" borderId="1" xfId="0" applyFont="1" applyFill="1" applyBorder="1" applyAlignment="1">
      <alignment horizontal="justify" vertical="top" wrapText="1"/>
    </xf>
    <xf numFmtId="0" fontId="4" fillId="2" borderId="2" xfId="0" applyFont="1" applyFill="1" applyBorder="1" applyAlignment="1">
      <alignment horizontal="justify" vertical="top" wrapText="1"/>
    </xf>
    <xf numFmtId="0" fontId="4" fillId="2" borderId="3" xfId="0" applyFont="1" applyFill="1" applyBorder="1" applyAlignment="1">
      <alignment horizontal="justify" vertical="top" wrapText="1"/>
    </xf>
    <xf numFmtId="0" fontId="4" fillId="2" borderId="6" xfId="0" applyFont="1" applyFill="1" applyBorder="1" applyAlignment="1">
      <alignment horizontal="justify" vertical="top" wrapText="1"/>
    </xf>
    <xf numFmtId="0" fontId="4" fillId="2" borderId="7" xfId="0" applyFont="1" applyFill="1" applyBorder="1" applyAlignment="1">
      <alignment horizontal="justify" vertical="top" wrapText="1"/>
    </xf>
    <xf numFmtId="0" fontId="4" fillId="2" borderId="8" xfId="0" applyFont="1" applyFill="1" applyBorder="1" applyAlignment="1">
      <alignment horizontal="justify" vertical="top" wrapText="1"/>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8" xfId="0" applyFont="1" applyFill="1" applyBorder="1" applyAlignment="1">
      <alignment vertical="top"/>
    </xf>
    <xf numFmtId="0" fontId="9" fillId="2" borderId="0" xfId="0" applyFont="1" applyFill="1" applyBorder="1" applyAlignment="1">
      <alignment horizontal="right" vertical="center"/>
    </xf>
    <xf numFmtId="0" fontId="9" fillId="3" borderId="0" xfId="0" applyFont="1" applyFill="1" applyBorder="1" applyAlignment="1" applyProtection="1">
      <alignment horizontal="right"/>
      <protection locked="0"/>
    </xf>
    <xf numFmtId="0" fontId="9" fillId="3" borderId="7" xfId="0" applyFont="1" applyFill="1" applyBorder="1" applyAlignment="1" applyProtection="1">
      <alignment horizontal="right"/>
      <protection locked="0"/>
    </xf>
    <xf numFmtId="0" fontId="7" fillId="2" borderId="0" xfId="0" applyFont="1" applyFill="1" applyBorder="1" applyAlignment="1">
      <alignment vertical="top"/>
    </xf>
    <xf numFmtId="1" fontId="28" fillId="3" borderId="0" xfId="0" applyNumberFormat="1" applyFont="1" applyFill="1" applyBorder="1" applyAlignment="1" applyProtection="1">
      <alignment horizontal="center" vertical="center" shrinkToFit="1"/>
      <protection locked="0"/>
    </xf>
    <xf numFmtId="0" fontId="9" fillId="2" borderId="0" xfId="0" applyFont="1" applyFill="1" applyBorder="1" applyAlignment="1">
      <alignment horizontal="center" vertical="center"/>
    </xf>
    <xf numFmtId="0" fontId="9" fillId="2" borderId="0" xfId="0" applyFont="1" applyFill="1" applyBorder="1" applyAlignment="1">
      <alignment horizontal="left" vertical="center"/>
    </xf>
    <xf numFmtId="0" fontId="9" fillId="3" borderId="0" xfId="0" applyFont="1" applyFill="1" applyBorder="1" applyAlignment="1">
      <alignment horizontal="center" vertical="center"/>
    </xf>
    <xf numFmtId="0" fontId="9" fillId="3" borderId="0" xfId="0" applyFont="1" applyFill="1" applyBorder="1" applyAlignment="1">
      <alignment vertical="center"/>
    </xf>
    <xf numFmtId="0" fontId="7" fillId="2" borderId="1" xfId="0" applyFont="1" applyFill="1" applyBorder="1"/>
    <xf numFmtId="0" fontId="7" fillId="2" borderId="2" xfId="0" applyFont="1" applyFill="1" applyBorder="1"/>
    <xf numFmtId="0" fontId="7" fillId="2" borderId="3" xfId="0" applyFont="1" applyFill="1" applyBorder="1"/>
    <xf numFmtId="0" fontId="7" fillId="2" borderId="6" xfId="0" applyFont="1" applyFill="1" applyBorder="1"/>
    <xf numFmtId="0" fontId="7" fillId="2" borderId="7" xfId="0" applyFont="1" applyFill="1" applyBorder="1"/>
    <xf numFmtId="0" fontId="7" fillId="2" borderId="8" xfId="0" applyFont="1" applyFill="1" applyBorder="1"/>
    <xf numFmtId="1" fontId="6" fillId="3" borderId="0" xfId="0" applyNumberFormat="1"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shrinkToFit="1"/>
      <protection locked="0"/>
    </xf>
    <xf numFmtId="0" fontId="6" fillId="3" borderId="7" xfId="0" applyFont="1" applyFill="1" applyBorder="1" applyAlignment="1" applyProtection="1">
      <alignment horizontal="left" shrinkToFit="1"/>
      <protection locked="0"/>
    </xf>
    <xf numFmtId="0" fontId="13" fillId="2" borderId="0" xfId="0" applyFont="1" applyFill="1" applyBorder="1" applyAlignment="1">
      <alignment horizontal="right"/>
    </xf>
    <xf numFmtId="0" fontId="6" fillId="3" borderId="0" xfId="0" applyFont="1" applyFill="1" applyBorder="1" applyAlignment="1" applyProtection="1">
      <alignment horizontal="left" wrapText="1"/>
      <protection locked="0"/>
    </xf>
    <xf numFmtId="0" fontId="6" fillId="3" borderId="7" xfId="0" applyFont="1" applyFill="1" applyBorder="1" applyAlignment="1" applyProtection="1">
      <alignment horizontal="left" wrapText="1"/>
      <protection locked="0"/>
    </xf>
    <xf numFmtId="0" fontId="11" fillId="2" borderId="1" xfId="0" applyFont="1" applyFill="1" applyBorder="1"/>
    <xf numFmtId="0" fontId="11" fillId="2" borderId="2" xfId="0" applyFont="1" applyFill="1" applyBorder="1"/>
    <xf numFmtId="0" fontId="11" fillId="2" borderId="3" xfId="0" applyFont="1" applyFill="1" applyBorder="1"/>
    <xf numFmtId="0" fontId="11" fillId="2" borderId="6" xfId="0" applyFont="1" applyFill="1" applyBorder="1"/>
    <xf numFmtId="0" fontId="11" fillId="2" borderId="7" xfId="0" applyFont="1" applyFill="1" applyBorder="1"/>
    <xf numFmtId="0" fontId="11" fillId="2" borderId="8" xfId="0" applyFont="1" applyFill="1" applyBorder="1"/>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2" borderId="0" xfId="0" applyFont="1" applyFill="1" applyBorder="1" applyAlignment="1">
      <alignment vertical="top" wrapText="1"/>
    </xf>
    <xf numFmtId="0" fontId="1" fillId="2" borderId="5" xfId="0" applyFont="1" applyFill="1" applyBorder="1" applyAlignment="1">
      <alignment vertical="top" wrapText="1"/>
    </xf>
    <xf numFmtId="0" fontId="11" fillId="2" borderId="1" xfId="0" applyFont="1" applyFill="1" applyBorder="1" applyAlignment="1">
      <alignment vertical="top" wrapText="1"/>
    </xf>
    <xf numFmtId="0" fontId="15" fillId="2" borderId="2" xfId="0" applyFont="1" applyFill="1" applyBorder="1" applyAlignment="1">
      <alignment vertical="top" wrapText="1"/>
    </xf>
    <xf numFmtId="0" fontId="15" fillId="2" borderId="3" xfId="0" applyFont="1" applyFill="1" applyBorder="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8" xfId="0" applyFont="1" applyFill="1" applyBorder="1" applyAlignment="1">
      <alignment vertical="top"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7" fillId="0" borderId="1" xfId="0" applyFont="1" applyFill="1" applyBorder="1" applyAlignment="1">
      <alignment horizontal="center" vertical="top" shrinkToFit="1"/>
    </xf>
    <xf numFmtId="0" fontId="7" fillId="0" borderId="2" xfId="0" applyFont="1" applyFill="1" applyBorder="1" applyAlignment="1">
      <alignment horizontal="center" vertical="top" shrinkToFit="1"/>
    </xf>
    <xf numFmtId="0" fontId="7" fillId="0" borderId="6" xfId="0" applyFont="1" applyFill="1" applyBorder="1" applyAlignment="1">
      <alignment horizontal="center" vertical="top" shrinkToFit="1"/>
    </xf>
    <xf numFmtId="0" fontId="7" fillId="0" borderId="7" xfId="0" applyFont="1" applyFill="1" applyBorder="1" applyAlignment="1">
      <alignment horizontal="center" vertical="top" shrinkToFit="1"/>
    </xf>
    <xf numFmtId="1" fontId="9" fillId="0" borderId="1" xfId="0" applyNumberFormat="1" applyFont="1" applyFill="1" applyBorder="1" applyAlignment="1" applyProtection="1">
      <alignment horizontal="center" vertical="center" shrinkToFit="1"/>
      <protection locked="0"/>
    </xf>
    <xf numFmtId="1" fontId="9" fillId="0" borderId="2" xfId="0" applyNumberFormat="1" applyFont="1" applyFill="1" applyBorder="1" applyAlignment="1" applyProtection="1">
      <alignment horizontal="center" vertical="center" shrinkToFit="1"/>
      <protection locked="0"/>
    </xf>
    <xf numFmtId="1" fontId="9" fillId="0" borderId="6" xfId="0" applyNumberFormat="1" applyFont="1" applyFill="1" applyBorder="1" applyAlignment="1" applyProtection="1">
      <alignment horizontal="center" vertical="center" shrinkToFit="1"/>
      <protection locked="0"/>
    </xf>
    <xf numFmtId="1" fontId="9" fillId="0" borderId="7" xfId="0" applyNumberFormat="1" applyFont="1" applyFill="1" applyBorder="1" applyAlignment="1" applyProtection="1">
      <alignment horizontal="center" vertical="center" shrinkToFit="1"/>
      <protection locked="0"/>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2" fontId="7" fillId="0" borderId="13" xfId="0" applyNumberFormat="1" applyFont="1" applyBorder="1" applyAlignment="1" applyProtection="1">
      <alignment vertical="center" shrinkToFit="1"/>
    </xf>
    <xf numFmtId="0" fontId="7" fillId="0" borderId="15" xfId="0" applyFont="1" applyBorder="1" applyAlignment="1" applyProtection="1">
      <alignment vertical="center" shrinkToFit="1"/>
    </xf>
    <xf numFmtId="2" fontId="9" fillId="0" borderId="1" xfId="0" applyNumberFormat="1" applyFont="1" applyBorder="1" applyAlignment="1" applyProtection="1">
      <alignment horizontal="center" vertical="center" shrinkToFit="1"/>
    </xf>
    <xf numFmtId="2" fontId="9" fillId="0" borderId="2" xfId="0" applyNumberFormat="1" applyFont="1" applyBorder="1" applyAlignment="1" applyProtection="1">
      <alignment horizontal="center" vertical="center" shrinkToFit="1"/>
    </xf>
    <xf numFmtId="2" fontId="9" fillId="0" borderId="3" xfId="0" applyNumberFormat="1" applyFont="1" applyBorder="1" applyAlignment="1" applyProtection="1">
      <alignment horizontal="center" vertical="center" shrinkToFit="1"/>
    </xf>
    <xf numFmtId="0" fontId="9" fillId="0" borderId="1" xfId="0" applyFont="1" applyBorder="1" applyAlignment="1" applyProtection="1">
      <alignment horizontal="center" vertical="top" shrinkToFit="1"/>
    </xf>
    <xf numFmtId="0" fontId="9" fillId="0" borderId="2" xfId="0" applyFont="1" applyBorder="1" applyAlignment="1" applyProtection="1">
      <alignment horizontal="center" vertical="top" shrinkToFit="1"/>
    </xf>
    <xf numFmtId="0" fontId="9" fillId="0" borderId="6" xfId="0" applyFont="1" applyBorder="1" applyAlignment="1" applyProtection="1">
      <alignment horizontal="center" vertical="top" shrinkToFit="1"/>
    </xf>
    <xf numFmtId="0" fontId="9" fillId="0" borderId="7" xfId="0" applyFont="1" applyBorder="1" applyAlignment="1" applyProtection="1">
      <alignment horizontal="center" vertical="top" shrinkToFit="1"/>
    </xf>
    <xf numFmtId="1" fontId="9" fillId="0" borderId="1" xfId="0" applyNumberFormat="1" applyFont="1" applyBorder="1" applyAlignment="1" applyProtection="1">
      <alignment horizontal="center" vertical="center" shrinkToFit="1"/>
    </xf>
    <xf numFmtId="1" fontId="9" fillId="0" borderId="2" xfId="0" applyNumberFormat="1" applyFont="1" applyBorder="1" applyAlignment="1" applyProtection="1">
      <alignment horizontal="center" vertical="center" shrinkToFit="1"/>
    </xf>
    <xf numFmtId="1" fontId="9" fillId="0" borderId="6" xfId="0" applyNumberFormat="1" applyFont="1" applyBorder="1" applyAlignment="1" applyProtection="1">
      <alignment horizontal="center" vertical="center" shrinkToFit="1"/>
    </xf>
    <xf numFmtId="1" fontId="9" fillId="0" borderId="7" xfId="0" applyNumberFormat="1" applyFont="1" applyBorder="1" applyAlignment="1" applyProtection="1">
      <alignment horizontal="center" vertical="center" shrinkToFit="1"/>
    </xf>
    <xf numFmtId="0" fontId="9" fillId="0" borderId="1"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9" fillId="0" borderId="3" xfId="0" applyFont="1" applyBorder="1" applyAlignment="1" applyProtection="1">
      <alignment horizontal="center" vertical="center" shrinkToFit="1"/>
    </xf>
    <xf numFmtId="2" fontId="9" fillId="0" borderId="1" xfId="0" applyNumberFormat="1" applyFont="1" applyBorder="1" applyAlignment="1" applyProtection="1">
      <alignment horizontal="center" vertical="top" shrinkToFit="1"/>
    </xf>
    <xf numFmtId="2" fontId="9" fillId="0" borderId="2" xfId="0" applyNumberFormat="1" applyFont="1" applyBorder="1" applyAlignment="1" applyProtection="1">
      <alignment horizontal="center" vertical="top" shrinkToFit="1"/>
    </xf>
    <xf numFmtId="2" fontId="9" fillId="0" borderId="6" xfId="0" applyNumberFormat="1" applyFont="1" applyBorder="1" applyAlignment="1" applyProtection="1">
      <alignment horizontal="center" vertical="top" shrinkToFit="1"/>
    </xf>
    <xf numFmtId="2" fontId="9" fillId="0" borderId="7" xfId="0" applyNumberFormat="1" applyFont="1" applyBorder="1" applyAlignment="1" applyProtection="1">
      <alignment horizontal="center" vertical="top" shrinkToFi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N279"/>
  <sheetViews>
    <sheetView showGridLines="0" tabSelected="1" view="pageBreakPreview" topLeftCell="A4" zoomScale="115" zoomScaleNormal="115" zoomScaleSheetLayoutView="115" workbookViewId="0">
      <selection activeCell="AX20" sqref="AX20:BA20"/>
    </sheetView>
  </sheetViews>
  <sheetFormatPr defaultColWidth="1.6640625" defaultRowHeight="9.9" customHeight="1"/>
  <cols>
    <col min="1" max="1" width="1.6640625" style="1"/>
    <col min="2" max="2" width="1.88671875" style="1" customWidth="1"/>
    <col min="3" max="3" width="1.6640625" style="1" customWidth="1"/>
    <col min="4" max="58" width="1.6640625" style="1"/>
    <col min="59" max="61" width="1.6640625" style="1" hidden="1" customWidth="1"/>
    <col min="62" max="62" width="8.33203125" style="1" hidden="1" customWidth="1"/>
    <col min="63" max="63" width="12.88671875" style="1" hidden="1" customWidth="1"/>
    <col min="64" max="64" width="7.6640625" style="1" hidden="1" customWidth="1"/>
    <col min="65" max="65" width="6.33203125" style="1" hidden="1" customWidth="1"/>
    <col min="66" max="96" width="1.6640625" style="185" hidden="1" customWidth="1"/>
    <col min="97" max="118" width="1.6640625" style="1" hidden="1" customWidth="1"/>
    <col min="119" max="166" width="0" style="1" hidden="1" customWidth="1"/>
    <col min="167" max="16384" width="1.6640625" style="1"/>
  </cols>
  <sheetData>
    <row r="1" spans="1:58" ht="9.9" customHeight="1">
      <c r="A1" s="498" t="s">
        <v>0</v>
      </c>
      <c r="B1" s="499"/>
      <c r="C1" s="499"/>
      <c r="D1" s="499"/>
      <c r="E1" s="499"/>
      <c r="F1" s="499"/>
      <c r="G1" s="499"/>
      <c r="H1" s="499"/>
      <c r="I1" s="499"/>
      <c r="J1" s="499"/>
      <c r="K1" s="499"/>
      <c r="L1" s="499"/>
      <c r="M1" s="499"/>
      <c r="N1" s="499"/>
      <c r="O1" s="499"/>
      <c r="P1" s="499"/>
      <c r="Q1" s="499"/>
      <c r="R1" s="499"/>
      <c r="S1" s="500"/>
      <c r="T1" s="507" t="s">
        <v>305</v>
      </c>
      <c r="U1" s="508"/>
      <c r="V1" s="508"/>
      <c r="W1" s="508"/>
      <c r="X1" s="508"/>
      <c r="Y1" s="508"/>
      <c r="Z1" s="508"/>
      <c r="AA1" s="508"/>
      <c r="AB1" s="508"/>
      <c r="AC1" s="509"/>
      <c r="AD1" s="533" t="s">
        <v>495</v>
      </c>
      <c r="AE1" s="534"/>
      <c r="AF1" s="534"/>
      <c r="AG1" s="534"/>
      <c r="AH1" s="534"/>
      <c r="AI1" s="534"/>
      <c r="AJ1" s="534"/>
      <c r="AK1" s="534"/>
      <c r="AL1" s="534"/>
      <c r="AM1" s="534"/>
      <c r="AN1" s="534"/>
      <c r="AO1" s="534"/>
      <c r="AP1" s="534"/>
      <c r="AQ1" s="534"/>
      <c r="AR1" s="534"/>
      <c r="AS1" s="534"/>
      <c r="AT1" s="534"/>
      <c r="AU1" s="535"/>
      <c r="AV1" s="498" t="s">
        <v>308</v>
      </c>
      <c r="AW1" s="516"/>
      <c r="AX1" s="516"/>
      <c r="AY1" s="516"/>
      <c r="AZ1" s="516"/>
      <c r="BA1" s="516"/>
      <c r="BB1" s="516"/>
      <c r="BC1" s="516"/>
      <c r="BD1" s="516"/>
      <c r="BE1" s="516"/>
      <c r="BF1" s="517"/>
    </row>
    <row r="2" spans="1:58" ht="9.9" customHeight="1">
      <c r="A2" s="501"/>
      <c r="B2" s="502"/>
      <c r="C2" s="502"/>
      <c r="D2" s="502"/>
      <c r="E2" s="502"/>
      <c r="F2" s="502"/>
      <c r="G2" s="502"/>
      <c r="H2" s="502"/>
      <c r="I2" s="502"/>
      <c r="J2" s="502"/>
      <c r="K2" s="502"/>
      <c r="L2" s="502"/>
      <c r="M2" s="502"/>
      <c r="N2" s="502"/>
      <c r="O2" s="502"/>
      <c r="P2" s="502"/>
      <c r="Q2" s="502"/>
      <c r="R2" s="502"/>
      <c r="S2" s="503"/>
      <c r="T2" s="510"/>
      <c r="U2" s="511"/>
      <c r="V2" s="511"/>
      <c r="W2" s="511"/>
      <c r="X2" s="511"/>
      <c r="Y2" s="511"/>
      <c r="Z2" s="511"/>
      <c r="AA2" s="511"/>
      <c r="AB2" s="511"/>
      <c r="AC2" s="512"/>
      <c r="AD2" s="536"/>
      <c r="AE2" s="537"/>
      <c r="AF2" s="537"/>
      <c r="AG2" s="537"/>
      <c r="AH2" s="537"/>
      <c r="AI2" s="537"/>
      <c r="AJ2" s="537"/>
      <c r="AK2" s="537"/>
      <c r="AL2" s="537"/>
      <c r="AM2" s="537"/>
      <c r="AN2" s="537"/>
      <c r="AO2" s="537"/>
      <c r="AP2" s="537"/>
      <c r="AQ2" s="537"/>
      <c r="AR2" s="537"/>
      <c r="AS2" s="537"/>
      <c r="AT2" s="537"/>
      <c r="AU2" s="538"/>
      <c r="AV2" s="518"/>
      <c r="AW2" s="519"/>
      <c r="AX2" s="519"/>
      <c r="AY2" s="519"/>
      <c r="AZ2" s="519"/>
      <c r="BA2" s="519"/>
      <c r="BB2" s="519"/>
      <c r="BC2" s="519"/>
      <c r="BD2" s="519"/>
      <c r="BE2" s="519"/>
      <c r="BF2" s="520"/>
    </row>
    <row r="3" spans="1:58" ht="9.75" customHeight="1">
      <c r="A3" s="501"/>
      <c r="B3" s="502"/>
      <c r="C3" s="502"/>
      <c r="D3" s="502"/>
      <c r="E3" s="502"/>
      <c r="F3" s="502"/>
      <c r="G3" s="502"/>
      <c r="H3" s="502"/>
      <c r="I3" s="502"/>
      <c r="J3" s="502"/>
      <c r="K3" s="502"/>
      <c r="L3" s="502"/>
      <c r="M3" s="502"/>
      <c r="N3" s="502"/>
      <c r="O3" s="502"/>
      <c r="P3" s="502"/>
      <c r="Q3" s="502"/>
      <c r="R3" s="502"/>
      <c r="S3" s="503"/>
      <c r="T3" s="510"/>
      <c r="U3" s="511"/>
      <c r="V3" s="511"/>
      <c r="W3" s="511"/>
      <c r="X3" s="511"/>
      <c r="Y3" s="511"/>
      <c r="Z3" s="511"/>
      <c r="AA3" s="511"/>
      <c r="AB3" s="511"/>
      <c r="AC3" s="512"/>
      <c r="AD3" s="536"/>
      <c r="AE3" s="537"/>
      <c r="AF3" s="537"/>
      <c r="AG3" s="537"/>
      <c r="AH3" s="537"/>
      <c r="AI3" s="537"/>
      <c r="AJ3" s="537"/>
      <c r="AK3" s="537"/>
      <c r="AL3" s="537"/>
      <c r="AM3" s="537"/>
      <c r="AN3" s="537"/>
      <c r="AO3" s="537"/>
      <c r="AP3" s="537"/>
      <c r="AQ3" s="537"/>
      <c r="AR3" s="537"/>
      <c r="AS3" s="537"/>
      <c r="AT3" s="537"/>
      <c r="AU3" s="538"/>
      <c r="AV3" s="518"/>
      <c r="AW3" s="519"/>
      <c r="AX3" s="519"/>
      <c r="AY3" s="519"/>
      <c r="AZ3" s="519"/>
      <c r="BA3" s="519"/>
      <c r="BB3" s="519"/>
      <c r="BC3" s="519"/>
      <c r="BD3" s="519"/>
      <c r="BE3" s="519"/>
      <c r="BF3" s="520"/>
    </row>
    <row r="4" spans="1:58" ht="7.5" customHeight="1">
      <c r="A4" s="501"/>
      <c r="B4" s="502"/>
      <c r="C4" s="502"/>
      <c r="D4" s="502"/>
      <c r="E4" s="502"/>
      <c r="F4" s="502"/>
      <c r="G4" s="502"/>
      <c r="H4" s="502"/>
      <c r="I4" s="502"/>
      <c r="J4" s="502"/>
      <c r="K4" s="502"/>
      <c r="L4" s="502"/>
      <c r="M4" s="502"/>
      <c r="N4" s="502"/>
      <c r="O4" s="502"/>
      <c r="P4" s="502"/>
      <c r="Q4" s="502"/>
      <c r="R4" s="502"/>
      <c r="S4" s="503"/>
      <c r="T4" s="513"/>
      <c r="U4" s="514"/>
      <c r="V4" s="514"/>
      <c r="W4" s="514"/>
      <c r="X4" s="514"/>
      <c r="Y4" s="514"/>
      <c r="Z4" s="514"/>
      <c r="AA4" s="514"/>
      <c r="AB4" s="514"/>
      <c r="AC4" s="515"/>
      <c r="AD4" s="288"/>
      <c r="AE4" s="289"/>
      <c r="AF4" s="289"/>
      <c r="AG4" s="289"/>
      <c r="AH4" s="289"/>
      <c r="AI4" s="289"/>
      <c r="AJ4" s="289"/>
      <c r="AK4" s="289"/>
      <c r="AL4" s="289"/>
      <c r="AM4" s="289"/>
      <c r="AN4" s="289"/>
      <c r="AO4" s="289"/>
      <c r="AP4" s="289"/>
      <c r="AQ4" s="289"/>
      <c r="AR4" s="289"/>
      <c r="AS4" s="289"/>
      <c r="AT4" s="289"/>
      <c r="AU4" s="290"/>
      <c r="AV4" s="518"/>
      <c r="AW4" s="519"/>
      <c r="AX4" s="519"/>
      <c r="AY4" s="519"/>
      <c r="AZ4" s="519"/>
      <c r="BA4" s="519"/>
      <c r="BB4" s="519"/>
      <c r="BC4" s="519"/>
      <c r="BD4" s="519"/>
      <c r="BE4" s="519"/>
      <c r="BF4" s="520"/>
    </row>
    <row r="5" spans="1:58" ht="9.75" customHeight="1">
      <c r="A5" s="501"/>
      <c r="B5" s="502"/>
      <c r="C5" s="502"/>
      <c r="D5" s="502"/>
      <c r="E5" s="502"/>
      <c r="F5" s="502"/>
      <c r="G5" s="502"/>
      <c r="H5" s="502"/>
      <c r="I5" s="502"/>
      <c r="J5" s="502"/>
      <c r="K5" s="502"/>
      <c r="L5" s="502"/>
      <c r="M5" s="502"/>
      <c r="N5" s="502"/>
      <c r="O5" s="502"/>
      <c r="P5" s="502"/>
      <c r="Q5" s="502"/>
      <c r="R5" s="502"/>
      <c r="S5" s="503"/>
      <c r="T5" s="524" t="s">
        <v>306</v>
      </c>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6"/>
      <c r="AV5" s="518"/>
      <c r="AW5" s="519"/>
      <c r="AX5" s="519"/>
      <c r="AY5" s="519"/>
      <c r="AZ5" s="519"/>
      <c r="BA5" s="519"/>
      <c r="BB5" s="519"/>
      <c r="BC5" s="519"/>
      <c r="BD5" s="519"/>
      <c r="BE5" s="519"/>
      <c r="BF5" s="520"/>
    </row>
    <row r="6" spans="1:58" ht="9.9" customHeight="1">
      <c r="A6" s="501"/>
      <c r="B6" s="502"/>
      <c r="C6" s="502"/>
      <c r="D6" s="502"/>
      <c r="E6" s="502"/>
      <c r="F6" s="502"/>
      <c r="G6" s="502"/>
      <c r="H6" s="502"/>
      <c r="I6" s="502"/>
      <c r="J6" s="502"/>
      <c r="K6" s="502"/>
      <c r="L6" s="502"/>
      <c r="M6" s="502"/>
      <c r="N6" s="502"/>
      <c r="O6" s="502"/>
      <c r="P6" s="502"/>
      <c r="Q6" s="502"/>
      <c r="R6" s="502"/>
      <c r="S6" s="503"/>
      <c r="T6" s="527"/>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9"/>
      <c r="AV6" s="518"/>
      <c r="AW6" s="519"/>
      <c r="AX6" s="519"/>
      <c r="AY6" s="519"/>
      <c r="AZ6" s="519"/>
      <c r="BA6" s="519"/>
      <c r="BB6" s="519"/>
      <c r="BC6" s="519"/>
      <c r="BD6" s="519"/>
      <c r="BE6" s="519"/>
      <c r="BF6" s="520"/>
    </row>
    <row r="7" spans="1:58" ht="9.9" customHeight="1">
      <c r="A7" s="501"/>
      <c r="B7" s="502"/>
      <c r="C7" s="502"/>
      <c r="D7" s="502"/>
      <c r="E7" s="502"/>
      <c r="F7" s="502"/>
      <c r="G7" s="502"/>
      <c r="H7" s="502"/>
      <c r="I7" s="502"/>
      <c r="J7" s="502"/>
      <c r="K7" s="502"/>
      <c r="L7" s="502"/>
      <c r="M7" s="502"/>
      <c r="N7" s="502"/>
      <c r="O7" s="502"/>
      <c r="P7" s="502"/>
      <c r="Q7" s="502"/>
      <c r="R7" s="502"/>
      <c r="S7" s="503"/>
      <c r="T7" s="527"/>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9"/>
      <c r="AV7" s="518"/>
      <c r="AW7" s="519"/>
      <c r="AX7" s="519"/>
      <c r="AY7" s="519"/>
      <c r="AZ7" s="519"/>
      <c r="BA7" s="519"/>
      <c r="BB7" s="519"/>
      <c r="BC7" s="519"/>
      <c r="BD7" s="519"/>
      <c r="BE7" s="519"/>
      <c r="BF7" s="520"/>
    </row>
    <row r="8" spans="1:58" ht="23.25" customHeight="1">
      <c r="A8" s="504"/>
      <c r="B8" s="505"/>
      <c r="C8" s="505"/>
      <c r="D8" s="505"/>
      <c r="E8" s="505"/>
      <c r="F8" s="505"/>
      <c r="G8" s="505"/>
      <c r="H8" s="505"/>
      <c r="I8" s="505"/>
      <c r="J8" s="505"/>
      <c r="K8" s="505"/>
      <c r="L8" s="505"/>
      <c r="M8" s="505"/>
      <c r="N8" s="505"/>
      <c r="O8" s="505"/>
      <c r="P8" s="505"/>
      <c r="Q8" s="505"/>
      <c r="R8" s="505"/>
      <c r="S8" s="506"/>
      <c r="T8" s="530"/>
      <c r="U8" s="531"/>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2"/>
      <c r="AV8" s="521"/>
      <c r="AW8" s="522"/>
      <c r="AX8" s="522"/>
      <c r="AY8" s="522"/>
      <c r="AZ8" s="522"/>
      <c r="BA8" s="522"/>
      <c r="BB8" s="522"/>
      <c r="BC8" s="522"/>
      <c r="BD8" s="522"/>
      <c r="BE8" s="522"/>
      <c r="BF8" s="523"/>
    </row>
    <row r="9" spans="1:58" ht="9.9" customHeight="1">
      <c r="A9" s="556" t="s">
        <v>1</v>
      </c>
      <c r="B9" s="557"/>
      <c r="C9" s="557"/>
      <c r="D9" s="557"/>
      <c r="E9" s="557"/>
      <c r="F9" s="557"/>
      <c r="G9" s="557"/>
      <c r="H9" s="557"/>
      <c r="I9" s="557"/>
      <c r="J9" s="558"/>
      <c r="K9" s="562" t="s">
        <v>418</v>
      </c>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c r="AU9" s="563"/>
      <c r="AV9" s="563"/>
      <c r="AW9" s="563"/>
      <c r="AX9" s="563"/>
      <c r="AY9" s="563"/>
      <c r="AZ9" s="563"/>
      <c r="BA9" s="563"/>
      <c r="BB9" s="563"/>
      <c r="BC9" s="563"/>
      <c r="BD9" s="563"/>
      <c r="BE9" s="563"/>
      <c r="BF9" s="564"/>
    </row>
    <row r="10" spans="1:58" ht="11.25" customHeight="1">
      <c r="A10" s="559"/>
      <c r="B10" s="560"/>
      <c r="C10" s="560"/>
      <c r="D10" s="560"/>
      <c r="E10" s="560"/>
      <c r="F10" s="560"/>
      <c r="G10" s="560"/>
      <c r="H10" s="560"/>
      <c r="I10" s="560"/>
      <c r="J10" s="561"/>
      <c r="K10" s="565"/>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6"/>
      <c r="AP10" s="566"/>
      <c r="AQ10" s="566"/>
      <c r="AR10" s="566"/>
      <c r="AS10" s="566"/>
      <c r="AT10" s="566"/>
      <c r="AU10" s="566"/>
      <c r="AV10" s="566"/>
      <c r="AW10" s="566"/>
      <c r="AX10" s="566"/>
      <c r="AY10" s="566"/>
      <c r="AZ10" s="566"/>
      <c r="BA10" s="566"/>
      <c r="BB10" s="566"/>
      <c r="BC10" s="566"/>
      <c r="BD10" s="566"/>
      <c r="BE10" s="566"/>
      <c r="BF10" s="567"/>
    </row>
    <row r="11" spans="1:58" ht="9.9" customHeight="1">
      <c r="A11" s="556" t="s">
        <v>2</v>
      </c>
      <c r="B11" s="557"/>
      <c r="C11" s="557"/>
      <c r="D11" s="557"/>
      <c r="E11" s="557"/>
      <c r="F11" s="557"/>
      <c r="G11" s="557"/>
      <c r="H11" s="557"/>
      <c r="I11" s="557"/>
      <c r="J11" s="558"/>
      <c r="K11" s="569" t="s">
        <v>350</v>
      </c>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c r="AZ11" s="570"/>
      <c r="BA11" s="570"/>
      <c r="BB11" s="570"/>
      <c r="BC11" s="570"/>
      <c r="BD11" s="570"/>
      <c r="BE11" s="570"/>
      <c r="BF11" s="571"/>
    </row>
    <row r="12" spans="1:58" ht="23.25" customHeight="1">
      <c r="A12" s="559"/>
      <c r="B12" s="560"/>
      <c r="C12" s="560"/>
      <c r="D12" s="560"/>
      <c r="E12" s="560"/>
      <c r="F12" s="560"/>
      <c r="G12" s="560"/>
      <c r="H12" s="560"/>
      <c r="I12" s="560"/>
      <c r="J12" s="561"/>
      <c r="K12" s="572"/>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73"/>
      <c r="AN12" s="573"/>
      <c r="AO12" s="573"/>
      <c r="AP12" s="573"/>
      <c r="AQ12" s="573"/>
      <c r="AR12" s="573"/>
      <c r="AS12" s="573"/>
      <c r="AT12" s="573"/>
      <c r="AU12" s="573"/>
      <c r="AV12" s="573"/>
      <c r="AW12" s="573"/>
      <c r="AX12" s="573"/>
      <c r="AY12" s="573"/>
      <c r="AZ12" s="573"/>
      <c r="BA12" s="573"/>
      <c r="BB12" s="573"/>
      <c r="BC12" s="573"/>
      <c r="BD12" s="573"/>
      <c r="BE12" s="573"/>
      <c r="BF12" s="574"/>
    </row>
    <row r="13" spans="1:58" ht="8.25" customHeight="1">
      <c r="A13" s="556" t="s">
        <v>3</v>
      </c>
      <c r="B13" s="557"/>
      <c r="C13" s="557"/>
      <c r="D13" s="557"/>
      <c r="E13" s="557"/>
      <c r="F13" s="557"/>
      <c r="G13" s="557"/>
      <c r="H13" s="557"/>
      <c r="I13" s="557"/>
      <c r="J13" s="558"/>
      <c r="K13" s="575" t="s">
        <v>419</v>
      </c>
      <c r="L13" s="576"/>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7"/>
    </row>
    <row r="14" spans="1:58" ht="69" customHeight="1">
      <c r="A14" s="559"/>
      <c r="B14" s="560"/>
      <c r="C14" s="560"/>
      <c r="D14" s="560"/>
      <c r="E14" s="560"/>
      <c r="F14" s="560"/>
      <c r="G14" s="560"/>
      <c r="H14" s="560"/>
      <c r="I14" s="560"/>
      <c r="J14" s="561"/>
      <c r="K14" s="578"/>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579"/>
      <c r="AW14" s="579"/>
      <c r="AX14" s="579"/>
      <c r="AY14" s="579"/>
      <c r="AZ14" s="579"/>
      <c r="BA14" s="579"/>
      <c r="BB14" s="579"/>
      <c r="BC14" s="579"/>
      <c r="BD14" s="579"/>
      <c r="BE14" s="579"/>
      <c r="BF14" s="580"/>
    </row>
    <row r="15" spans="1:58" ht="6.75" customHeight="1">
      <c r="A15" s="556" t="s">
        <v>4</v>
      </c>
      <c r="B15" s="557"/>
      <c r="C15" s="557"/>
      <c r="D15" s="557"/>
      <c r="E15" s="557"/>
      <c r="F15" s="557"/>
      <c r="G15" s="557"/>
      <c r="H15" s="557"/>
      <c r="I15" s="557"/>
      <c r="J15" s="558"/>
      <c r="K15" s="581" t="s">
        <v>307</v>
      </c>
      <c r="L15" s="582"/>
      <c r="M15" s="582"/>
      <c r="N15" s="582"/>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582"/>
      <c r="AL15" s="582"/>
      <c r="AM15" s="582"/>
      <c r="AN15" s="582"/>
      <c r="AO15" s="582"/>
      <c r="AP15" s="582"/>
      <c r="AQ15" s="582"/>
      <c r="AR15" s="582"/>
      <c r="AS15" s="582"/>
      <c r="AT15" s="582"/>
      <c r="AU15" s="582"/>
      <c r="AV15" s="582"/>
      <c r="AW15" s="582"/>
      <c r="AX15" s="582"/>
      <c r="AY15" s="582"/>
      <c r="AZ15" s="582"/>
      <c r="BA15" s="582"/>
      <c r="BB15" s="582"/>
      <c r="BC15" s="582"/>
      <c r="BD15" s="582"/>
      <c r="BE15" s="582"/>
      <c r="BF15" s="583"/>
    </row>
    <row r="16" spans="1:58" ht="6.75" customHeight="1">
      <c r="A16" s="559"/>
      <c r="B16" s="560"/>
      <c r="C16" s="560"/>
      <c r="D16" s="560"/>
      <c r="E16" s="560"/>
      <c r="F16" s="560"/>
      <c r="G16" s="560"/>
      <c r="H16" s="560"/>
      <c r="I16" s="560"/>
      <c r="J16" s="561"/>
      <c r="K16" s="584"/>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5"/>
      <c r="AK16" s="585"/>
      <c r="AL16" s="585"/>
      <c r="AM16" s="585"/>
      <c r="AN16" s="585"/>
      <c r="AO16" s="585"/>
      <c r="AP16" s="585"/>
      <c r="AQ16" s="585"/>
      <c r="AR16" s="585"/>
      <c r="AS16" s="585"/>
      <c r="AT16" s="585"/>
      <c r="AU16" s="585"/>
      <c r="AV16" s="585"/>
      <c r="AW16" s="585"/>
      <c r="AX16" s="585"/>
      <c r="AY16" s="585"/>
      <c r="AZ16" s="585"/>
      <c r="BA16" s="585"/>
      <c r="BB16" s="585"/>
      <c r="BC16" s="585"/>
      <c r="BD16" s="585"/>
      <c r="BE16" s="585"/>
      <c r="BF16" s="586"/>
    </row>
    <row r="17" spans="1:96" ht="6" customHeight="1">
      <c r="A17" s="540" t="s">
        <v>5</v>
      </c>
      <c r="B17" s="541"/>
      <c r="C17" s="541"/>
      <c r="D17" s="541"/>
      <c r="E17" s="541"/>
      <c r="F17" s="541"/>
      <c r="G17" s="541"/>
      <c r="H17" s="541"/>
      <c r="I17" s="541"/>
      <c r="J17" s="541"/>
      <c r="K17" s="541"/>
      <c r="L17" s="541"/>
      <c r="M17" s="541"/>
      <c r="N17" s="541"/>
      <c r="O17" s="541"/>
      <c r="P17" s="541"/>
      <c r="Q17" s="541"/>
      <c r="R17" s="541"/>
      <c r="S17" s="541"/>
      <c r="T17" s="541"/>
      <c r="U17" s="542"/>
      <c r="V17" s="540" t="s">
        <v>416</v>
      </c>
      <c r="W17" s="541"/>
      <c r="X17" s="541"/>
      <c r="Y17" s="541"/>
      <c r="Z17" s="541"/>
      <c r="AA17" s="541"/>
      <c r="AB17" s="541"/>
      <c r="AC17" s="541"/>
      <c r="AD17" s="541"/>
      <c r="AE17" s="541"/>
      <c r="AF17" s="541"/>
      <c r="AG17" s="541"/>
      <c r="AH17" s="541"/>
      <c r="AI17" s="541"/>
      <c r="AJ17" s="541"/>
      <c r="AK17" s="541"/>
      <c r="AL17" s="541"/>
      <c r="AM17" s="541"/>
      <c r="AN17" s="541"/>
      <c r="AO17" s="541"/>
      <c r="AP17" s="541"/>
      <c r="AQ17" s="542"/>
      <c r="AR17" s="540" t="s">
        <v>342</v>
      </c>
      <c r="AS17" s="541"/>
      <c r="AT17" s="541"/>
      <c r="AU17" s="541"/>
      <c r="AV17" s="541"/>
      <c r="AW17" s="541"/>
      <c r="AX17" s="541"/>
      <c r="AY17" s="541"/>
      <c r="AZ17" s="541"/>
      <c r="BA17" s="541"/>
      <c r="BB17" s="541"/>
      <c r="BC17" s="541"/>
      <c r="BD17" s="541"/>
      <c r="BE17" s="541"/>
      <c r="BF17" s="542"/>
    </row>
    <row r="18" spans="1:96" ht="5.25" customHeight="1">
      <c r="A18" s="543"/>
      <c r="B18" s="544"/>
      <c r="C18" s="544"/>
      <c r="D18" s="544"/>
      <c r="E18" s="544"/>
      <c r="F18" s="544"/>
      <c r="G18" s="544"/>
      <c r="H18" s="544"/>
      <c r="I18" s="544"/>
      <c r="J18" s="544"/>
      <c r="K18" s="544"/>
      <c r="L18" s="544"/>
      <c r="M18" s="544"/>
      <c r="N18" s="544"/>
      <c r="O18" s="544"/>
      <c r="P18" s="544"/>
      <c r="Q18" s="544"/>
      <c r="R18" s="544"/>
      <c r="S18" s="544"/>
      <c r="T18" s="544"/>
      <c r="U18" s="545"/>
      <c r="V18" s="543"/>
      <c r="W18" s="544"/>
      <c r="X18" s="544"/>
      <c r="Y18" s="544"/>
      <c r="Z18" s="544"/>
      <c r="AA18" s="544"/>
      <c r="AB18" s="544"/>
      <c r="AC18" s="544"/>
      <c r="AD18" s="544"/>
      <c r="AE18" s="544"/>
      <c r="AF18" s="544"/>
      <c r="AG18" s="544"/>
      <c r="AH18" s="544"/>
      <c r="AI18" s="544"/>
      <c r="AJ18" s="544"/>
      <c r="AK18" s="544"/>
      <c r="AL18" s="544"/>
      <c r="AM18" s="544"/>
      <c r="AN18" s="544"/>
      <c r="AO18" s="544"/>
      <c r="AP18" s="544"/>
      <c r="AQ18" s="545"/>
      <c r="AR18" s="543"/>
      <c r="AS18" s="544"/>
      <c r="AT18" s="544"/>
      <c r="AU18" s="544"/>
      <c r="AV18" s="544"/>
      <c r="AW18" s="544"/>
      <c r="AX18" s="544"/>
      <c r="AY18" s="544"/>
      <c r="AZ18" s="544"/>
      <c r="BA18" s="544"/>
      <c r="BB18" s="544"/>
      <c r="BC18" s="544"/>
      <c r="BD18" s="544"/>
      <c r="BE18" s="544"/>
      <c r="BF18" s="545"/>
    </row>
    <row r="19" spans="1:96" ht="5.25" customHeight="1">
      <c r="A19" s="102"/>
      <c r="B19" s="103"/>
      <c r="C19" s="103"/>
      <c r="D19" s="103"/>
      <c r="E19" s="103"/>
      <c r="F19" s="103"/>
      <c r="G19" s="103"/>
      <c r="H19" s="103"/>
      <c r="I19" s="103"/>
      <c r="J19" s="103"/>
      <c r="K19" s="103"/>
      <c r="L19" s="103"/>
      <c r="M19" s="103"/>
      <c r="N19" s="103"/>
      <c r="O19" s="103"/>
      <c r="P19" s="103"/>
      <c r="Q19" s="103"/>
      <c r="R19" s="103"/>
      <c r="S19" s="103"/>
      <c r="T19" s="103"/>
      <c r="U19" s="104"/>
      <c r="V19" s="111"/>
      <c r="W19" s="112"/>
      <c r="X19" s="112"/>
      <c r="Y19" s="112"/>
      <c r="Z19" s="112"/>
      <c r="AA19" s="112"/>
      <c r="AB19" s="112"/>
      <c r="AC19" s="112"/>
      <c r="AD19" s="112"/>
      <c r="AE19" s="112"/>
      <c r="AF19" s="112"/>
      <c r="AG19" s="112"/>
      <c r="AH19" s="112"/>
      <c r="AI19" s="112"/>
      <c r="AJ19" s="112"/>
      <c r="AK19" s="112"/>
      <c r="AL19" s="112"/>
      <c r="AM19" s="112"/>
      <c r="AN19" s="112"/>
      <c r="AO19" s="112"/>
      <c r="AP19" s="112"/>
      <c r="AQ19" s="113"/>
      <c r="AR19" s="103"/>
      <c r="AS19" s="103"/>
      <c r="AT19" s="103"/>
      <c r="AU19" s="103"/>
      <c r="AV19" s="103"/>
      <c r="AW19" s="103"/>
      <c r="AX19" s="103"/>
      <c r="AY19" s="103"/>
      <c r="AZ19" s="103"/>
      <c r="BA19" s="103"/>
      <c r="BB19" s="103"/>
      <c r="BC19" s="103"/>
      <c r="BD19" s="103"/>
      <c r="BE19" s="103"/>
      <c r="BF19" s="104"/>
    </row>
    <row r="20" spans="1:96" s="2" customFormat="1" ht="11.25" customHeight="1">
      <c r="A20" s="549" t="s">
        <v>6</v>
      </c>
      <c r="B20" s="550"/>
      <c r="C20" s="550"/>
      <c r="D20" s="550"/>
      <c r="E20" s="550"/>
      <c r="F20" s="550"/>
      <c r="G20" s="550"/>
      <c r="H20" s="550"/>
      <c r="I20" s="550"/>
      <c r="J20" s="550"/>
      <c r="K20" s="550"/>
      <c r="L20" s="550"/>
      <c r="M20" s="550"/>
      <c r="N20" s="550"/>
      <c r="O20" s="550"/>
      <c r="P20" s="550"/>
      <c r="Q20" s="550"/>
      <c r="R20" s="550"/>
      <c r="S20" s="550"/>
      <c r="T20" s="550"/>
      <c r="U20" s="551"/>
      <c r="V20" s="106"/>
      <c r="W20" s="107"/>
      <c r="X20" s="107"/>
      <c r="Y20" s="107"/>
      <c r="Z20" s="107"/>
      <c r="AA20" s="107"/>
      <c r="AB20" s="539" t="s">
        <v>9</v>
      </c>
      <c r="AC20" s="539"/>
      <c r="AD20" s="539"/>
      <c r="AE20" s="539"/>
      <c r="AF20" s="539" t="s">
        <v>10</v>
      </c>
      <c r="AG20" s="539"/>
      <c r="AH20" s="539"/>
      <c r="AI20" s="539"/>
      <c r="AJ20" s="539"/>
      <c r="AK20" s="539" t="s">
        <v>11</v>
      </c>
      <c r="AL20" s="539"/>
      <c r="AM20" s="539"/>
      <c r="AN20" s="539"/>
      <c r="AO20" s="539"/>
      <c r="AP20" s="539"/>
      <c r="AQ20" s="108"/>
      <c r="AR20" s="109"/>
      <c r="AS20" s="590" t="s">
        <v>343</v>
      </c>
      <c r="AT20" s="590"/>
      <c r="AU20" s="590"/>
      <c r="AV20" s="590"/>
      <c r="AW20" s="109"/>
      <c r="AX20" s="591"/>
      <c r="AY20" s="591"/>
      <c r="AZ20" s="591"/>
      <c r="BA20" s="591"/>
      <c r="BB20" s="109"/>
      <c r="BC20" s="109"/>
      <c r="BD20" s="109"/>
      <c r="BE20" s="109"/>
      <c r="BF20" s="110"/>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row>
    <row r="21" spans="1:96" ht="8.25" customHeight="1">
      <c r="A21" s="546" t="s">
        <v>7</v>
      </c>
      <c r="B21" s="547"/>
      <c r="C21" s="547"/>
      <c r="D21" s="547"/>
      <c r="E21" s="547"/>
      <c r="F21" s="547"/>
      <c r="G21" s="547"/>
      <c r="H21" s="547"/>
      <c r="I21" s="547"/>
      <c r="J21" s="547"/>
      <c r="K21" s="547"/>
      <c r="L21" s="547"/>
      <c r="M21" s="547"/>
      <c r="N21" s="547"/>
      <c r="O21" s="547"/>
      <c r="P21" s="547"/>
      <c r="Q21" s="547"/>
      <c r="R21" s="547"/>
      <c r="S21" s="547"/>
      <c r="T21" s="547"/>
      <c r="U21" s="548"/>
      <c r="V21" s="3"/>
      <c r="W21" s="4"/>
      <c r="X21" s="4"/>
      <c r="Y21" s="4"/>
      <c r="Z21" s="4"/>
      <c r="AA21" s="4"/>
      <c r="AB21" s="295"/>
      <c r="AC21" s="295"/>
      <c r="AD21" s="295"/>
      <c r="AE21" s="297" t="s">
        <v>344</v>
      </c>
      <c r="AF21" s="295"/>
      <c r="AG21" s="295"/>
      <c r="AH21" s="295"/>
      <c r="AI21" s="295"/>
      <c r="AJ21" s="297" t="s">
        <v>344</v>
      </c>
      <c r="AK21" s="298"/>
      <c r="AL21" s="298"/>
      <c r="AM21" s="298"/>
      <c r="AN21" s="298"/>
      <c r="AO21" s="298"/>
      <c r="AP21" s="298"/>
      <c r="AQ21" s="5"/>
      <c r="AR21" s="100"/>
      <c r="AS21" s="100"/>
      <c r="AT21" s="100"/>
      <c r="AU21" s="100"/>
      <c r="AV21" s="100"/>
      <c r="AW21" s="100"/>
      <c r="AX21" s="100"/>
      <c r="AY21" s="100"/>
      <c r="AZ21" s="100"/>
      <c r="BA21" s="100"/>
      <c r="BB21" s="100"/>
      <c r="BC21" s="100"/>
      <c r="BD21" s="100"/>
      <c r="BE21" s="100"/>
      <c r="BF21" s="12"/>
    </row>
    <row r="22" spans="1:96" ht="12.75" customHeight="1">
      <c r="A22" s="546" t="s">
        <v>8</v>
      </c>
      <c r="B22" s="547"/>
      <c r="C22" s="547"/>
      <c r="D22" s="547"/>
      <c r="E22" s="547"/>
      <c r="F22" s="547"/>
      <c r="G22" s="547"/>
      <c r="H22" s="547"/>
      <c r="I22" s="547"/>
      <c r="J22" s="547"/>
      <c r="K22" s="547"/>
      <c r="L22" s="547"/>
      <c r="M22" s="547"/>
      <c r="N22" s="547"/>
      <c r="O22" s="547"/>
      <c r="P22" s="547"/>
      <c r="Q22" s="547"/>
      <c r="R22" s="547"/>
      <c r="S22" s="547"/>
      <c r="T22" s="547"/>
      <c r="U22" s="548"/>
      <c r="V22" s="3"/>
      <c r="W22" s="4"/>
      <c r="X22" s="4"/>
      <c r="Y22" s="4"/>
      <c r="Z22" s="4"/>
      <c r="AA22" s="4"/>
      <c r="AB22" s="296"/>
      <c r="AC22" s="296"/>
      <c r="AD22" s="296"/>
      <c r="AE22" s="297"/>
      <c r="AF22" s="296"/>
      <c r="AG22" s="296"/>
      <c r="AH22" s="296"/>
      <c r="AI22" s="296"/>
      <c r="AJ22" s="297"/>
      <c r="AK22" s="299"/>
      <c r="AL22" s="299"/>
      <c r="AM22" s="299"/>
      <c r="AN22" s="299"/>
      <c r="AO22" s="299"/>
      <c r="AP22" s="299"/>
      <c r="AQ22" s="175" t="s">
        <v>51</v>
      </c>
      <c r="AR22" s="168"/>
      <c r="AS22" s="304" t="s">
        <v>360</v>
      </c>
      <c r="AT22" s="304"/>
      <c r="AU22" s="304"/>
      <c r="AV22" s="304"/>
      <c r="AW22" s="304"/>
      <c r="AX22" s="591"/>
      <c r="AY22" s="591"/>
      <c r="AZ22" s="591"/>
      <c r="BA22" s="591"/>
      <c r="BB22" s="168"/>
      <c r="BC22" s="168"/>
      <c r="BD22" s="168"/>
      <c r="BE22" s="168"/>
      <c r="BF22" s="14" t="s">
        <v>52</v>
      </c>
    </row>
    <row r="23" spans="1:96" ht="1.95" customHeight="1">
      <c r="A23" s="169"/>
      <c r="B23" s="170"/>
      <c r="C23" s="170"/>
      <c r="D23" s="170"/>
      <c r="E23" s="170"/>
      <c r="F23" s="170"/>
      <c r="G23" s="170"/>
      <c r="H23" s="170"/>
      <c r="I23" s="170"/>
      <c r="J23" s="170"/>
      <c r="K23" s="170"/>
      <c r="L23" s="170"/>
      <c r="M23" s="170"/>
      <c r="N23" s="170"/>
      <c r="O23" s="170"/>
      <c r="P23" s="170"/>
      <c r="Q23" s="170"/>
      <c r="R23" s="170"/>
      <c r="S23" s="170"/>
      <c r="T23" s="170"/>
      <c r="U23" s="170"/>
      <c r="V23" s="6"/>
      <c r="W23" s="173"/>
      <c r="X23" s="173"/>
      <c r="Y23" s="173"/>
      <c r="Z23" s="173"/>
      <c r="AA23" s="173"/>
      <c r="AB23" s="171"/>
      <c r="AC23" s="171"/>
      <c r="AD23" s="171"/>
      <c r="AE23" s="171"/>
      <c r="AF23" s="172"/>
      <c r="AG23" s="172"/>
      <c r="AH23" s="172"/>
      <c r="AI23" s="172"/>
      <c r="AJ23" s="172"/>
      <c r="AK23" s="172"/>
      <c r="AL23" s="172"/>
      <c r="AM23" s="172"/>
      <c r="AN23" s="172"/>
      <c r="AO23" s="172"/>
      <c r="AP23" s="172"/>
      <c r="AQ23" s="176"/>
      <c r="AR23" s="15"/>
      <c r="AS23" s="167"/>
      <c r="AT23" s="167"/>
      <c r="AU23" s="167"/>
      <c r="AV23" s="167"/>
      <c r="AW23" s="167"/>
      <c r="AX23" s="16"/>
      <c r="AY23" s="16"/>
      <c r="AZ23" s="16"/>
      <c r="BA23" s="16"/>
      <c r="BB23" s="16"/>
      <c r="BC23" s="16"/>
      <c r="BD23" s="16"/>
      <c r="BE23" s="16"/>
      <c r="BF23" s="166"/>
    </row>
    <row r="24" spans="1:96" ht="6.75" customHeight="1">
      <c r="A24" s="273" t="s">
        <v>346</v>
      </c>
      <c r="B24" s="274"/>
      <c r="C24" s="274"/>
      <c r="D24" s="274"/>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5"/>
    </row>
    <row r="25" spans="1:96" ht="4.5" customHeight="1">
      <c r="A25" s="276"/>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7"/>
      <c r="AR25" s="277"/>
      <c r="AS25" s="277"/>
      <c r="AT25" s="277"/>
      <c r="AU25" s="277"/>
      <c r="AV25" s="277"/>
      <c r="AW25" s="277"/>
      <c r="AX25" s="277"/>
      <c r="AY25" s="277"/>
      <c r="AZ25" s="277"/>
      <c r="BA25" s="277"/>
      <c r="BB25" s="277"/>
      <c r="BC25" s="277"/>
      <c r="BD25" s="277"/>
      <c r="BE25" s="277"/>
      <c r="BF25" s="278"/>
    </row>
    <row r="26" spans="1:96" ht="5.25" customHeight="1" thickBot="1">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9"/>
    </row>
    <row r="27" spans="1:96" ht="9.9" customHeight="1">
      <c r="A27" s="10"/>
      <c r="B27" s="552"/>
      <c r="C27" s="553"/>
      <c r="D27" s="11"/>
      <c r="E27" s="11"/>
      <c r="F27" s="593" t="s">
        <v>351</v>
      </c>
      <c r="G27" s="593"/>
      <c r="H27" s="593"/>
      <c r="I27" s="593"/>
      <c r="J27" s="593"/>
      <c r="K27" s="593"/>
      <c r="L27" s="593"/>
      <c r="M27" s="593"/>
      <c r="N27" s="593"/>
      <c r="O27" s="593"/>
      <c r="P27" s="99"/>
      <c r="Q27" s="593"/>
      <c r="R27" s="593"/>
      <c r="S27" s="593"/>
      <c r="T27" s="99"/>
      <c r="U27" s="99"/>
      <c r="V27" s="98"/>
      <c r="W27" s="98"/>
      <c r="X27" s="98"/>
      <c r="Y27" s="157"/>
      <c r="Z27" s="157"/>
      <c r="AA27" s="157"/>
      <c r="AB27" s="157"/>
      <c r="AC27" s="157"/>
      <c r="AD27" s="157"/>
      <c r="AE27" s="157"/>
      <c r="AF27" s="157"/>
      <c r="AG27" s="146"/>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2"/>
    </row>
    <row r="28" spans="1:96" ht="9.9" customHeight="1" thickBot="1">
      <c r="A28" s="10"/>
      <c r="B28" s="554"/>
      <c r="C28" s="555"/>
      <c r="D28" s="11"/>
      <c r="E28" s="11"/>
      <c r="F28" s="593"/>
      <c r="G28" s="593"/>
      <c r="H28" s="593"/>
      <c r="I28" s="593"/>
      <c r="J28" s="593"/>
      <c r="K28" s="593"/>
      <c r="L28" s="593"/>
      <c r="M28" s="593"/>
      <c r="N28" s="593"/>
      <c r="O28" s="593"/>
      <c r="P28" s="99"/>
      <c r="Q28" s="593"/>
      <c r="R28" s="593"/>
      <c r="S28" s="593"/>
      <c r="T28" s="99"/>
      <c r="U28" s="99"/>
      <c r="V28" s="98"/>
      <c r="W28" s="98"/>
      <c r="X28" s="98"/>
      <c r="Y28" s="157"/>
      <c r="Z28" s="157"/>
      <c r="AA28" s="157"/>
      <c r="AB28" s="157"/>
      <c r="AC28" s="157"/>
      <c r="AD28" s="157"/>
      <c r="AE28" s="157"/>
      <c r="AF28" s="157"/>
      <c r="AG28" s="146"/>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2"/>
    </row>
    <row r="29" spans="1:96" ht="21.75" customHeight="1">
      <c r="A29" s="10"/>
      <c r="B29" s="150"/>
      <c r="C29" s="150"/>
      <c r="D29" s="150"/>
      <c r="E29" s="150"/>
      <c r="F29" s="339" t="s">
        <v>420</v>
      </c>
      <c r="G29" s="339"/>
      <c r="H29" s="339"/>
      <c r="I29" s="339"/>
      <c r="J29" s="339"/>
      <c r="K29" s="339"/>
      <c r="L29" s="339"/>
      <c r="M29" s="339"/>
      <c r="N29" s="339"/>
      <c r="O29" s="339"/>
      <c r="P29" s="339"/>
      <c r="Q29" s="339"/>
      <c r="R29" s="339"/>
      <c r="S29" s="339"/>
      <c r="T29" s="339"/>
      <c r="U29" s="339"/>
      <c r="V29" s="339"/>
      <c r="W29" s="339"/>
      <c r="X29" s="339"/>
      <c r="Y29" s="157"/>
      <c r="Z29" s="301"/>
      <c r="AA29" s="301"/>
      <c r="AB29" s="301"/>
      <c r="AC29" s="156" t="s">
        <v>344</v>
      </c>
      <c r="AD29" s="300"/>
      <c r="AE29" s="300"/>
      <c r="AF29" s="300"/>
      <c r="AG29" s="300"/>
      <c r="AH29" s="159" t="s">
        <v>344</v>
      </c>
      <c r="AI29" s="299"/>
      <c r="AJ29" s="299"/>
      <c r="AK29" s="299"/>
      <c r="AL29" s="105"/>
      <c r="AM29" s="303" t="s">
        <v>12</v>
      </c>
      <c r="AN29" s="303"/>
      <c r="AO29" s="303"/>
      <c r="AP29" s="303"/>
      <c r="AQ29" s="303"/>
      <c r="AR29" s="303"/>
      <c r="AS29" s="303"/>
      <c r="AT29" s="303"/>
      <c r="AU29" s="302"/>
      <c r="AV29" s="302"/>
      <c r="AW29" s="302"/>
      <c r="AX29" s="302"/>
      <c r="AY29" s="158" t="s">
        <v>344</v>
      </c>
      <c r="AZ29" s="299"/>
      <c r="BA29" s="299"/>
      <c r="BB29" s="299"/>
      <c r="BC29" s="105"/>
      <c r="BD29" s="105"/>
      <c r="BE29" s="105"/>
      <c r="BF29" s="12"/>
    </row>
    <row r="30" spans="1:96" ht="5.25" customHeight="1" thickBot="1">
      <c r="A30" s="10"/>
      <c r="B30" s="11"/>
      <c r="C30" s="11"/>
      <c r="D30" s="11"/>
      <c r="E30" s="11"/>
      <c r="F30" s="11"/>
      <c r="G30" s="11"/>
      <c r="H30" s="11"/>
      <c r="I30" s="11"/>
      <c r="J30" s="13"/>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2"/>
    </row>
    <row r="31" spans="1:96" ht="9.9" customHeight="1">
      <c r="A31" s="10"/>
      <c r="B31" s="552"/>
      <c r="C31" s="553"/>
      <c r="D31" s="11"/>
      <c r="E31" s="11"/>
      <c r="F31" s="593" t="s">
        <v>352</v>
      </c>
      <c r="G31" s="593"/>
      <c r="H31" s="593"/>
      <c r="I31" s="593"/>
      <c r="J31" s="593"/>
      <c r="K31" s="593"/>
      <c r="L31" s="593"/>
      <c r="M31" s="593"/>
      <c r="N31" s="593"/>
      <c r="O31" s="99"/>
      <c r="P31" s="99"/>
      <c r="Q31" s="593" t="s">
        <v>12</v>
      </c>
      <c r="R31" s="593"/>
      <c r="S31" s="593"/>
      <c r="T31" s="593"/>
      <c r="U31" s="593"/>
      <c r="V31" s="593"/>
      <c r="W31" s="593"/>
      <c r="X31" s="593"/>
      <c r="Y31" s="97"/>
      <c r="Z31" s="588"/>
      <c r="AA31" s="588"/>
      <c r="AB31" s="588"/>
      <c r="AC31" s="594" t="s">
        <v>344</v>
      </c>
      <c r="AD31" s="305"/>
      <c r="AE31" s="305"/>
      <c r="AF31" s="305"/>
      <c r="AG31" s="305"/>
      <c r="AH31" s="595" t="s">
        <v>344</v>
      </c>
      <c r="AI31" s="298"/>
      <c r="AJ31" s="298"/>
      <c r="AK31" s="298"/>
      <c r="AL31" s="105"/>
      <c r="AM31" s="592" t="s">
        <v>345</v>
      </c>
      <c r="AN31" s="592"/>
      <c r="AO31" s="105"/>
      <c r="AP31" s="105"/>
      <c r="AQ31" s="306"/>
      <c r="AR31" s="306"/>
      <c r="AS31" s="306"/>
      <c r="AT31" s="594" t="s">
        <v>344</v>
      </c>
      <c r="AU31" s="305"/>
      <c r="AV31" s="305"/>
      <c r="AW31" s="305"/>
      <c r="AX31" s="305"/>
      <c r="AY31" s="594" t="s">
        <v>344</v>
      </c>
      <c r="AZ31" s="298"/>
      <c r="BA31" s="298"/>
      <c r="BB31" s="298"/>
      <c r="BC31" s="105"/>
      <c r="BD31" s="105"/>
      <c r="BE31" s="105"/>
      <c r="BF31" s="12"/>
    </row>
    <row r="32" spans="1:96" ht="9.9" customHeight="1" thickBot="1">
      <c r="A32" s="10"/>
      <c r="B32" s="554"/>
      <c r="C32" s="555"/>
      <c r="D32" s="11"/>
      <c r="E32" s="11"/>
      <c r="F32" s="593"/>
      <c r="G32" s="593"/>
      <c r="H32" s="593"/>
      <c r="I32" s="593"/>
      <c r="J32" s="593"/>
      <c r="K32" s="593"/>
      <c r="L32" s="593"/>
      <c r="M32" s="593"/>
      <c r="N32" s="593"/>
      <c r="O32" s="99"/>
      <c r="P32" s="99"/>
      <c r="Q32" s="593"/>
      <c r="R32" s="593"/>
      <c r="S32" s="593"/>
      <c r="T32" s="593"/>
      <c r="U32" s="593"/>
      <c r="V32" s="593"/>
      <c r="W32" s="593"/>
      <c r="X32" s="593"/>
      <c r="Y32" s="97"/>
      <c r="Z32" s="589"/>
      <c r="AA32" s="589"/>
      <c r="AB32" s="589"/>
      <c r="AC32" s="594"/>
      <c r="AD32" s="302"/>
      <c r="AE32" s="302"/>
      <c r="AF32" s="302"/>
      <c r="AG32" s="302"/>
      <c r="AH32" s="595"/>
      <c r="AI32" s="299"/>
      <c r="AJ32" s="299"/>
      <c r="AK32" s="299"/>
      <c r="AL32" s="105"/>
      <c r="AM32" s="592"/>
      <c r="AN32" s="592"/>
      <c r="AO32" s="105"/>
      <c r="AP32" s="105"/>
      <c r="AQ32" s="307"/>
      <c r="AR32" s="307"/>
      <c r="AS32" s="307"/>
      <c r="AT32" s="594"/>
      <c r="AU32" s="302"/>
      <c r="AV32" s="302"/>
      <c r="AW32" s="302"/>
      <c r="AX32" s="302"/>
      <c r="AY32" s="594"/>
      <c r="AZ32" s="299"/>
      <c r="BA32" s="299"/>
      <c r="BB32" s="299"/>
      <c r="BC32" s="105"/>
      <c r="BD32" s="105"/>
      <c r="BE32" s="105"/>
      <c r="BF32" s="12"/>
    </row>
    <row r="33" spans="1:58" ht="5.25" customHeight="1" thickBot="1">
      <c r="A33" s="10"/>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2"/>
    </row>
    <row r="34" spans="1:58" ht="9.9" customHeight="1">
      <c r="A34" s="10"/>
      <c r="B34" s="552"/>
      <c r="C34" s="553"/>
      <c r="D34" s="11"/>
      <c r="E34" s="11"/>
      <c r="F34" s="593" t="s">
        <v>446</v>
      </c>
      <c r="G34" s="593"/>
      <c r="H34" s="593"/>
      <c r="I34" s="593"/>
      <c r="J34" s="593"/>
      <c r="K34" s="593"/>
      <c r="L34" s="593"/>
      <c r="M34" s="593"/>
      <c r="N34" s="593"/>
      <c r="O34" s="593"/>
      <c r="P34" s="593"/>
      <c r="Q34" s="593"/>
      <c r="R34" s="593"/>
      <c r="S34" s="593"/>
      <c r="T34" s="593"/>
      <c r="U34" s="593"/>
      <c r="V34" s="593"/>
      <c r="W34" s="593"/>
      <c r="X34" s="593"/>
      <c r="Y34" s="593"/>
      <c r="Z34" s="587"/>
      <c r="AA34" s="587"/>
      <c r="AB34" s="587"/>
      <c r="AC34" s="592"/>
      <c r="AD34" s="587"/>
      <c r="AE34" s="587"/>
      <c r="AF34" s="587"/>
      <c r="AG34" s="592"/>
      <c r="AH34" s="252"/>
      <c r="AI34" s="252"/>
      <c r="AJ34" s="252"/>
      <c r="AK34" s="252"/>
      <c r="AL34" s="605"/>
      <c r="AM34" s="605"/>
      <c r="AN34" s="605"/>
      <c r="AO34" s="605"/>
      <c r="AP34" s="605"/>
      <c r="AQ34" s="605"/>
      <c r="AR34" s="105"/>
      <c r="AS34" s="252"/>
      <c r="AT34" s="252"/>
      <c r="AU34" s="252"/>
      <c r="AV34" s="592"/>
      <c r="AW34" s="252"/>
      <c r="AX34" s="252"/>
      <c r="AY34" s="252"/>
      <c r="AZ34" s="252"/>
      <c r="BA34" s="105"/>
      <c r="BB34" s="105"/>
      <c r="BC34" s="105"/>
      <c r="BD34" s="105"/>
      <c r="BE34" s="105"/>
      <c r="BF34" s="12"/>
    </row>
    <row r="35" spans="1:58" ht="9.9" customHeight="1" thickBot="1">
      <c r="A35" s="10"/>
      <c r="B35" s="554"/>
      <c r="C35" s="555"/>
      <c r="D35" s="11"/>
      <c r="E35" s="11"/>
      <c r="F35" s="593"/>
      <c r="G35" s="593"/>
      <c r="H35" s="593"/>
      <c r="I35" s="593"/>
      <c r="J35" s="593"/>
      <c r="K35" s="593"/>
      <c r="L35" s="593"/>
      <c r="M35" s="593"/>
      <c r="N35" s="593"/>
      <c r="O35" s="593"/>
      <c r="P35" s="593"/>
      <c r="Q35" s="593"/>
      <c r="R35" s="593"/>
      <c r="S35" s="593"/>
      <c r="T35" s="593"/>
      <c r="U35" s="593"/>
      <c r="V35" s="593"/>
      <c r="W35" s="593"/>
      <c r="X35" s="593"/>
      <c r="Y35" s="593"/>
      <c r="Z35" s="587"/>
      <c r="AA35" s="587"/>
      <c r="AB35" s="587"/>
      <c r="AC35" s="592"/>
      <c r="AD35" s="587"/>
      <c r="AE35" s="587"/>
      <c r="AF35" s="587"/>
      <c r="AG35" s="592"/>
      <c r="AH35" s="252"/>
      <c r="AI35" s="252"/>
      <c r="AJ35" s="252"/>
      <c r="AK35" s="252"/>
      <c r="AL35" s="605"/>
      <c r="AM35" s="605"/>
      <c r="AN35" s="605"/>
      <c r="AO35" s="605"/>
      <c r="AP35" s="605"/>
      <c r="AQ35" s="605"/>
      <c r="AR35" s="105"/>
      <c r="AS35" s="252"/>
      <c r="AT35" s="252"/>
      <c r="AU35" s="252"/>
      <c r="AV35" s="592"/>
      <c r="AW35" s="252"/>
      <c r="AX35" s="252"/>
      <c r="AY35" s="252"/>
      <c r="AZ35" s="252"/>
      <c r="BA35" s="105"/>
      <c r="BB35" s="105"/>
      <c r="BC35" s="105"/>
      <c r="BD35" s="105"/>
      <c r="BE35" s="105"/>
      <c r="BF35" s="14" t="s">
        <v>53</v>
      </c>
    </row>
    <row r="36" spans="1:58" ht="4.5" customHeight="1" thickBot="1">
      <c r="A36" s="10"/>
      <c r="B36" s="150"/>
      <c r="C36" s="150"/>
      <c r="D36" s="150"/>
      <c r="E36" s="150"/>
      <c r="F36" s="154"/>
      <c r="G36" s="154"/>
      <c r="H36" s="154"/>
      <c r="I36" s="154"/>
      <c r="J36" s="154"/>
      <c r="K36" s="154"/>
      <c r="L36" s="154"/>
      <c r="M36" s="154"/>
      <c r="N36" s="154"/>
      <c r="O36" s="154"/>
      <c r="P36" s="154"/>
      <c r="Q36" s="155"/>
      <c r="R36" s="155"/>
      <c r="S36" s="155"/>
      <c r="T36" s="155"/>
      <c r="U36" s="155"/>
      <c r="V36" s="155"/>
      <c r="W36" s="155"/>
      <c r="X36" s="155"/>
      <c r="Y36" s="155"/>
      <c r="Z36" s="157"/>
      <c r="AA36" s="157"/>
      <c r="AB36" s="157"/>
      <c r="AC36" s="146"/>
      <c r="AD36" s="157"/>
      <c r="AE36" s="157"/>
      <c r="AF36" s="157"/>
      <c r="AG36" s="146"/>
      <c r="AH36" s="105"/>
      <c r="AI36" s="105"/>
      <c r="AJ36" s="105"/>
      <c r="AK36" s="105"/>
      <c r="AL36" s="147"/>
      <c r="AM36" s="147"/>
      <c r="AN36" s="147"/>
      <c r="AO36" s="147"/>
      <c r="AP36" s="147"/>
      <c r="AQ36" s="147"/>
      <c r="AR36" s="105"/>
      <c r="AS36" s="105"/>
      <c r="AT36" s="105"/>
      <c r="AU36" s="105"/>
      <c r="AV36" s="146"/>
      <c r="AW36" s="105"/>
      <c r="AX36" s="105"/>
      <c r="AY36" s="105"/>
      <c r="AZ36" s="105"/>
      <c r="BA36" s="105"/>
      <c r="BB36" s="105"/>
      <c r="BC36" s="105"/>
      <c r="BD36" s="105"/>
      <c r="BE36" s="105"/>
      <c r="BF36" s="14"/>
    </row>
    <row r="37" spans="1:58" ht="9.9" customHeight="1">
      <c r="A37" s="10"/>
      <c r="B37" s="150"/>
      <c r="C37" s="150"/>
      <c r="D37" s="150"/>
      <c r="E37" s="150"/>
      <c r="F37" s="206"/>
      <c r="G37" s="207"/>
      <c r="H37" s="154"/>
      <c r="I37" s="283" t="s">
        <v>447</v>
      </c>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105"/>
      <c r="BF37" s="14"/>
    </row>
    <row r="38" spans="1:58" ht="9.9" customHeight="1" thickBot="1">
      <c r="A38" s="10"/>
      <c r="B38" s="150"/>
      <c r="C38" s="150"/>
      <c r="D38" s="150"/>
      <c r="E38" s="150"/>
      <c r="F38" s="208"/>
      <c r="G38" s="209"/>
      <c r="H38" s="154"/>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105"/>
      <c r="BF38" s="14"/>
    </row>
    <row r="39" spans="1:58" ht="16.5" customHeight="1">
      <c r="A39" s="10"/>
      <c r="B39" s="150"/>
      <c r="C39" s="150"/>
      <c r="D39" s="150"/>
      <c r="E39" s="150"/>
      <c r="F39" s="154"/>
      <c r="G39" s="154"/>
      <c r="H39" s="154"/>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105"/>
      <c r="BF39" s="14"/>
    </row>
    <row r="40" spans="1:58" ht="15" customHeight="1">
      <c r="A40" s="10"/>
      <c r="B40" s="150"/>
      <c r="C40" s="150"/>
      <c r="D40" s="150"/>
      <c r="E40" s="150"/>
      <c r="F40" s="154"/>
      <c r="G40" s="154"/>
      <c r="H40" s="154"/>
      <c r="I40" s="283" t="s">
        <v>421</v>
      </c>
      <c r="J40" s="283"/>
      <c r="K40" s="283"/>
      <c r="L40" s="283"/>
      <c r="M40" s="283"/>
      <c r="N40" s="283"/>
      <c r="O40" s="283"/>
      <c r="P40" s="283"/>
      <c r="Q40" s="283"/>
      <c r="R40" s="283"/>
      <c r="S40" s="283"/>
      <c r="T40" s="283"/>
      <c r="U40" s="160"/>
      <c r="V40" s="160"/>
      <c r="W40" s="160"/>
      <c r="X40" s="160"/>
      <c r="Y40" s="160"/>
      <c r="Z40" s="251"/>
      <c r="AA40" s="251"/>
      <c r="AB40" s="251"/>
      <c r="AC40" s="161" t="s">
        <v>344</v>
      </c>
      <c r="AD40" s="309"/>
      <c r="AE40" s="309"/>
      <c r="AF40" s="309"/>
      <c r="AG40" s="309"/>
      <c r="AH40" s="161" t="s">
        <v>344</v>
      </c>
      <c r="AI40" s="308"/>
      <c r="AJ40" s="308"/>
      <c r="AK40" s="308"/>
      <c r="AL40" s="160"/>
      <c r="AM40" s="283" t="s">
        <v>12</v>
      </c>
      <c r="AN40" s="283"/>
      <c r="AO40" s="283"/>
      <c r="AP40" s="283"/>
      <c r="AQ40" s="283"/>
      <c r="AR40" s="283"/>
      <c r="AS40" s="283"/>
      <c r="AT40" s="283"/>
      <c r="AU40" s="309"/>
      <c r="AV40" s="309"/>
      <c r="AW40" s="309"/>
      <c r="AX40" s="309"/>
      <c r="AY40" s="161" t="s">
        <v>344</v>
      </c>
      <c r="AZ40" s="308"/>
      <c r="BA40" s="308"/>
      <c r="BB40" s="308"/>
      <c r="BC40" s="160"/>
      <c r="BD40" s="160"/>
      <c r="BE40" s="105"/>
      <c r="BF40" s="14"/>
    </row>
    <row r="41" spans="1:58" ht="3" customHeight="1" thickBot="1">
      <c r="A41" s="10"/>
      <c r="B41" s="150"/>
      <c r="C41" s="150"/>
      <c r="D41" s="150"/>
      <c r="E41" s="150"/>
      <c r="F41" s="154"/>
      <c r="G41" s="154"/>
      <c r="H41" s="154"/>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60"/>
      <c r="AW41" s="160"/>
      <c r="AX41" s="160"/>
      <c r="AY41" s="160"/>
      <c r="AZ41" s="160"/>
      <c r="BA41" s="160"/>
      <c r="BB41" s="160"/>
      <c r="BC41" s="160"/>
      <c r="BD41" s="160"/>
      <c r="BE41" s="105"/>
      <c r="BF41" s="14"/>
    </row>
    <row r="42" spans="1:58" ht="9.9" customHeight="1">
      <c r="A42" s="10"/>
      <c r="B42" s="150"/>
      <c r="C42" s="150"/>
      <c r="D42" s="150"/>
      <c r="E42" s="150"/>
      <c r="F42" s="206"/>
      <c r="G42" s="207"/>
      <c r="H42" s="154"/>
      <c r="I42" s="568" t="s">
        <v>449</v>
      </c>
      <c r="J42" s="568"/>
      <c r="K42" s="568"/>
      <c r="L42" s="568"/>
      <c r="M42" s="568"/>
      <c r="N42" s="568"/>
      <c r="O42" s="568"/>
      <c r="P42" s="568"/>
      <c r="Q42" s="568"/>
      <c r="R42" s="568"/>
      <c r="S42" s="568"/>
      <c r="T42" s="568"/>
      <c r="U42" s="568"/>
      <c r="V42" s="160"/>
      <c r="W42" s="160"/>
      <c r="X42" s="160"/>
      <c r="Y42" s="160"/>
      <c r="Z42" s="606"/>
      <c r="AA42" s="606"/>
      <c r="AB42" s="606"/>
      <c r="AC42" s="397" t="s">
        <v>344</v>
      </c>
      <c r="AD42" s="603"/>
      <c r="AE42" s="603"/>
      <c r="AF42" s="603"/>
      <c r="AG42" s="603"/>
      <c r="AH42" s="397" t="s">
        <v>344</v>
      </c>
      <c r="AI42" s="602"/>
      <c r="AJ42" s="602"/>
      <c r="AK42" s="602"/>
      <c r="AL42" s="160"/>
      <c r="AM42" s="160"/>
      <c r="AN42" s="160"/>
      <c r="AO42" s="160"/>
      <c r="AP42" s="160"/>
      <c r="AQ42" s="160"/>
      <c r="AR42" s="160"/>
      <c r="AS42" s="160"/>
      <c r="AT42" s="160"/>
      <c r="AU42" s="160"/>
      <c r="AV42" s="160"/>
      <c r="AW42" s="160"/>
      <c r="AX42" s="160"/>
      <c r="AY42" s="160"/>
      <c r="AZ42" s="160"/>
      <c r="BA42" s="160"/>
      <c r="BB42" s="160"/>
      <c r="BC42" s="160"/>
      <c r="BD42" s="160"/>
      <c r="BE42" s="105"/>
      <c r="BF42" s="14"/>
    </row>
    <row r="43" spans="1:58" ht="9.9" customHeight="1" thickBot="1">
      <c r="A43" s="10"/>
      <c r="B43" s="150"/>
      <c r="C43" s="150"/>
      <c r="D43" s="150"/>
      <c r="E43" s="150"/>
      <c r="F43" s="208"/>
      <c r="G43" s="209"/>
      <c r="H43" s="154"/>
      <c r="I43" s="568"/>
      <c r="J43" s="568"/>
      <c r="K43" s="568"/>
      <c r="L43" s="568"/>
      <c r="M43" s="568"/>
      <c r="N43" s="568"/>
      <c r="O43" s="568"/>
      <c r="P43" s="568"/>
      <c r="Q43" s="568"/>
      <c r="R43" s="568"/>
      <c r="S43" s="568"/>
      <c r="T43" s="568"/>
      <c r="U43" s="568"/>
      <c r="V43" s="160"/>
      <c r="W43" s="160"/>
      <c r="X43" s="160"/>
      <c r="Y43" s="160"/>
      <c r="Z43" s="607"/>
      <c r="AA43" s="607"/>
      <c r="AB43" s="607"/>
      <c r="AC43" s="397"/>
      <c r="AD43" s="604"/>
      <c r="AE43" s="604"/>
      <c r="AF43" s="604"/>
      <c r="AG43" s="604"/>
      <c r="AH43" s="397"/>
      <c r="AI43" s="308"/>
      <c r="AJ43" s="308"/>
      <c r="AK43" s="308"/>
      <c r="AL43" s="160"/>
      <c r="AM43" s="160"/>
      <c r="AN43" s="160"/>
      <c r="AO43" s="160"/>
      <c r="AP43" s="160"/>
      <c r="AQ43" s="160"/>
      <c r="AR43" s="160"/>
      <c r="AS43" s="160"/>
      <c r="AT43" s="160"/>
      <c r="AU43" s="160"/>
      <c r="AV43" s="160"/>
      <c r="AW43" s="160"/>
      <c r="AX43" s="160"/>
      <c r="AY43" s="160"/>
      <c r="AZ43" s="160"/>
      <c r="BA43" s="160"/>
      <c r="BB43" s="160"/>
      <c r="BC43" s="160"/>
      <c r="BD43" s="160"/>
      <c r="BE43" s="105"/>
      <c r="BF43" s="14"/>
    </row>
    <row r="44" spans="1:58" ht="5.25" customHeight="1">
      <c r="A44" s="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7"/>
    </row>
    <row r="45" spans="1:58" ht="6.75" customHeight="1">
      <c r="A45" s="273" t="s">
        <v>347</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5"/>
    </row>
    <row r="46" spans="1:58" ht="5.25" customHeight="1">
      <c r="A46" s="276"/>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8"/>
    </row>
    <row r="47" spans="1:58" ht="5.25" customHeight="1" thickBot="1">
      <c r="A47" s="7"/>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9"/>
    </row>
    <row r="48" spans="1:58" ht="9.9" customHeight="1">
      <c r="A48" s="10"/>
      <c r="B48" s="395" t="s">
        <v>348</v>
      </c>
      <c r="C48" s="395"/>
      <c r="D48" s="18"/>
      <c r="E48" s="11"/>
      <c r="F48" s="206"/>
      <c r="G48" s="207"/>
      <c r="H48" s="11"/>
      <c r="I48" s="11"/>
      <c r="J48" s="271" t="s">
        <v>13</v>
      </c>
      <c r="K48" s="271"/>
      <c r="L48" s="271"/>
      <c r="M48" s="271"/>
      <c r="N48" s="11"/>
      <c r="O48" s="11"/>
      <c r="P48" s="206"/>
      <c r="Q48" s="207"/>
      <c r="R48" s="11"/>
      <c r="S48" s="11"/>
      <c r="T48" s="271" t="s">
        <v>315</v>
      </c>
      <c r="U48" s="271"/>
      <c r="V48" s="271"/>
      <c r="W48" s="271"/>
      <c r="X48" s="271"/>
      <c r="Y48" s="271"/>
      <c r="Z48" s="11"/>
      <c r="AA48" s="11"/>
      <c r="AB48" s="11"/>
      <c r="AC48" s="206"/>
      <c r="AD48" s="207"/>
      <c r="AE48" s="11"/>
      <c r="AF48" s="11"/>
      <c r="AG48" s="271" t="s">
        <v>14</v>
      </c>
      <c r="AH48" s="271"/>
      <c r="AI48" s="271"/>
      <c r="AJ48" s="271"/>
      <c r="AK48" s="271"/>
      <c r="AL48" s="271"/>
      <c r="AM48" s="271"/>
      <c r="AN48" s="271"/>
      <c r="AO48" s="271"/>
      <c r="AP48" s="19"/>
      <c r="AQ48" s="19"/>
      <c r="AR48" s="127"/>
      <c r="AS48" s="127"/>
      <c r="AT48" s="19"/>
      <c r="AU48" s="19"/>
      <c r="AV48" s="271"/>
      <c r="AW48" s="271"/>
      <c r="AX48" s="271"/>
      <c r="AY48" s="271"/>
      <c r="AZ48" s="271"/>
      <c r="BA48" s="271"/>
      <c r="BB48" s="271"/>
      <c r="BC48" s="271"/>
      <c r="BD48" s="271"/>
      <c r="BE48" s="271"/>
      <c r="BF48" s="12"/>
    </row>
    <row r="49" spans="1:58" ht="9.9" customHeight="1" thickBot="1">
      <c r="A49" s="10"/>
      <c r="B49" s="395"/>
      <c r="C49" s="395"/>
      <c r="D49" s="18"/>
      <c r="E49" s="11"/>
      <c r="F49" s="208"/>
      <c r="G49" s="209"/>
      <c r="H49" s="11"/>
      <c r="I49" s="11"/>
      <c r="J49" s="271"/>
      <c r="K49" s="271"/>
      <c r="L49" s="271"/>
      <c r="M49" s="271"/>
      <c r="N49" s="11"/>
      <c r="O49" s="11"/>
      <c r="P49" s="208"/>
      <c r="Q49" s="209"/>
      <c r="R49" s="11"/>
      <c r="S49" s="11"/>
      <c r="T49" s="271"/>
      <c r="U49" s="271"/>
      <c r="V49" s="271"/>
      <c r="W49" s="271"/>
      <c r="X49" s="271"/>
      <c r="Y49" s="271"/>
      <c r="Z49" s="11"/>
      <c r="AA49" s="11"/>
      <c r="AB49" s="11"/>
      <c r="AC49" s="208"/>
      <c r="AD49" s="209"/>
      <c r="AE49" s="11"/>
      <c r="AF49" s="11"/>
      <c r="AG49" s="271"/>
      <c r="AH49" s="271"/>
      <c r="AI49" s="271"/>
      <c r="AJ49" s="271"/>
      <c r="AK49" s="271"/>
      <c r="AL49" s="271"/>
      <c r="AM49" s="271"/>
      <c r="AN49" s="271"/>
      <c r="AO49" s="271"/>
      <c r="AP49" s="19"/>
      <c r="AQ49" s="19"/>
      <c r="AR49" s="127"/>
      <c r="AS49" s="127"/>
      <c r="AT49" s="19"/>
      <c r="AU49" s="19"/>
      <c r="AV49" s="271"/>
      <c r="AW49" s="271"/>
      <c r="AX49" s="271"/>
      <c r="AY49" s="271"/>
      <c r="AZ49" s="271"/>
      <c r="BA49" s="271"/>
      <c r="BB49" s="271"/>
      <c r="BC49" s="271"/>
      <c r="BD49" s="271"/>
      <c r="BE49" s="271"/>
      <c r="BF49" s="12"/>
    </row>
    <row r="50" spans="1:58" ht="6" customHeight="1" thickBot="1">
      <c r="A50" s="10"/>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2"/>
    </row>
    <row r="51" spans="1:58" ht="9.9" customHeight="1">
      <c r="A51" s="10"/>
      <c r="B51" s="11"/>
      <c r="C51" s="11"/>
      <c r="D51" s="11"/>
      <c r="E51" s="11"/>
      <c r="F51" s="206"/>
      <c r="G51" s="207"/>
      <c r="H51" s="11"/>
      <c r="I51" s="11"/>
      <c r="J51" s="271" t="s">
        <v>15</v>
      </c>
      <c r="K51" s="271"/>
      <c r="L51" s="271"/>
      <c r="M51" s="271"/>
      <c r="N51" s="271"/>
      <c r="O51" s="271"/>
      <c r="P51" s="11"/>
      <c r="Q51" s="11"/>
      <c r="R51" s="11"/>
      <c r="S51" s="11"/>
      <c r="T51" s="11"/>
      <c r="U51" s="11"/>
      <c r="V51" s="11"/>
      <c r="W51" s="11"/>
      <c r="X51" s="11"/>
      <c r="Y51" s="11"/>
      <c r="Z51" s="11"/>
      <c r="AA51" s="11"/>
      <c r="AB51" s="11"/>
      <c r="AC51" s="206"/>
      <c r="AD51" s="207"/>
      <c r="AE51" s="11"/>
      <c r="AF51" s="11"/>
      <c r="AG51" s="272" t="s">
        <v>16</v>
      </c>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2"/>
      <c r="BD51" s="11"/>
      <c r="BE51" s="11"/>
      <c r="BF51" s="12"/>
    </row>
    <row r="52" spans="1:58" ht="9.9" customHeight="1" thickBot="1">
      <c r="A52" s="10"/>
      <c r="B52" s="11"/>
      <c r="C52" s="11"/>
      <c r="D52" s="11"/>
      <c r="E52" s="11"/>
      <c r="F52" s="208"/>
      <c r="G52" s="209"/>
      <c r="H52" s="11"/>
      <c r="I52" s="11"/>
      <c r="J52" s="271"/>
      <c r="K52" s="271"/>
      <c r="L52" s="271"/>
      <c r="M52" s="271"/>
      <c r="N52" s="271"/>
      <c r="O52" s="271"/>
      <c r="P52" s="11"/>
      <c r="Q52" s="11"/>
      <c r="R52" s="11"/>
      <c r="S52" s="11"/>
      <c r="T52" s="11"/>
      <c r="U52" s="11"/>
      <c r="V52" s="11"/>
      <c r="W52" s="11"/>
      <c r="X52" s="11"/>
      <c r="Y52" s="11"/>
      <c r="Z52" s="11"/>
      <c r="AA52" s="11"/>
      <c r="AB52" s="11"/>
      <c r="AC52" s="208"/>
      <c r="AD52" s="209"/>
      <c r="AE52" s="11"/>
      <c r="AF52" s="11"/>
      <c r="AG52" s="272"/>
      <c r="AH52" s="272"/>
      <c r="AI52" s="272"/>
      <c r="AJ52" s="272"/>
      <c r="AK52" s="272"/>
      <c r="AL52" s="272"/>
      <c r="AM52" s="272"/>
      <c r="AN52" s="272"/>
      <c r="AO52" s="272"/>
      <c r="AP52" s="272"/>
      <c r="AQ52" s="272"/>
      <c r="AR52" s="272"/>
      <c r="AS52" s="272"/>
      <c r="AT52" s="272"/>
      <c r="AU52" s="272"/>
      <c r="AV52" s="272"/>
      <c r="AW52" s="272"/>
      <c r="AX52" s="272"/>
      <c r="AY52" s="272"/>
      <c r="AZ52" s="272"/>
      <c r="BA52" s="272"/>
      <c r="BB52" s="272"/>
      <c r="BC52" s="272"/>
      <c r="BD52" s="11"/>
      <c r="BE52" s="11"/>
      <c r="BF52" s="14" t="s">
        <v>54</v>
      </c>
    </row>
    <row r="53" spans="1:58" ht="6" customHeight="1">
      <c r="A53" s="15"/>
      <c r="B53" s="16"/>
      <c r="C53" s="16"/>
      <c r="D53" s="16"/>
      <c r="E53" s="16"/>
      <c r="F53" s="16"/>
      <c r="G53" s="16"/>
      <c r="H53" s="16"/>
      <c r="I53" s="16"/>
      <c r="J53" s="16"/>
      <c r="K53" s="16"/>
      <c r="L53" s="16"/>
      <c r="M53" s="16"/>
      <c r="N53" s="16"/>
      <c r="O53" s="16"/>
      <c r="P53" s="16"/>
      <c r="Q53" s="20"/>
      <c r="R53" s="20"/>
      <c r="S53" s="20"/>
      <c r="T53" s="20"/>
      <c r="U53" s="20"/>
      <c r="V53" s="20"/>
      <c r="W53" s="16"/>
      <c r="X53" s="16"/>
      <c r="Y53" s="16"/>
      <c r="Z53" s="16"/>
      <c r="AA53" s="16"/>
      <c r="AB53" s="16"/>
      <c r="AC53" s="16"/>
      <c r="AD53" s="16"/>
      <c r="AE53" s="16"/>
      <c r="AF53" s="20"/>
      <c r="AG53" s="20"/>
      <c r="AH53" s="20"/>
      <c r="AI53" s="20"/>
      <c r="AJ53" s="20"/>
      <c r="AK53" s="20"/>
      <c r="AL53" s="20"/>
      <c r="AM53" s="20"/>
      <c r="AN53" s="20"/>
      <c r="AO53" s="16"/>
      <c r="AP53" s="16"/>
      <c r="AQ53" s="16"/>
      <c r="AR53" s="16"/>
      <c r="AS53" s="16"/>
      <c r="AT53" s="16"/>
      <c r="AU53" s="16"/>
      <c r="AV53" s="16"/>
      <c r="AW53" s="16"/>
      <c r="AX53" s="16"/>
      <c r="AY53" s="16"/>
      <c r="AZ53" s="16"/>
      <c r="BA53" s="16"/>
      <c r="BB53" s="16"/>
      <c r="BC53" s="16"/>
      <c r="BD53" s="16"/>
      <c r="BE53" s="16"/>
      <c r="BF53" s="17"/>
    </row>
    <row r="54" spans="1:58" ht="6" customHeight="1" thickBot="1">
      <c r="A54" s="7"/>
      <c r="B54" s="8"/>
      <c r="C54" s="8"/>
      <c r="D54" s="8"/>
      <c r="E54" s="8"/>
      <c r="F54" s="8"/>
      <c r="G54" s="8"/>
      <c r="H54" s="8"/>
      <c r="I54" s="8"/>
      <c r="J54" s="8"/>
      <c r="K54" s="8"/>
      <c r="L54" s="8"/>
      <c r="M54" s="8"/>
      <c r="N54" s="8"/>
      <c r="O54" s="8"/>
      <c r="P54" s="8"/>
      <c r="Q54" s="21"/>
      <c r="R54" s="21"/>
      <c r="S54" s="21"/>
      <c r="T54" s="21"/>
      <c r="U54" s="21"/>
      <c r="V54" s="21"/>
      <c r="W54" s="8"/>
      <c r="X54" s="8"/>
      <c r="Y54" s="8"/>
      <c r="Z54" s="8"/>
      <c r="AA54" s="8"/>
      <c r="AB54" s="8"/>
      <c r="AC54" s="8"/>
      <c r="AD54" s="8"/>
      <c r="AE54" s="8"/>
      <c r="AF54" s="21"/>
      <c r="AG54" s="21"/>
      <c r="AH54" s="21"/>
      <c r="AI54" s="21"/>
      <c r="AJ54" s="21"/>
      <c r="AK54" s="21"/>
      <c r="AL54" s="21"/>
      <c r="AM54" s="21"/>
      <c r="AN54" s="21"/>
      <c r="AO54" s="8"/>
      <c r="AP54" s="8"/>
      <c r="AQ54" s="8"/>
      <c r="AR54" s="8"/>
      <c r="AS54" s="8"/>
      <c r="AT54" s="8"/>
      <c r="AU54" s="8"/>
      <c r="AV54" s="8"/>
      <c r="AW54" s="8"/>
      <c r="AX54" s="8"/>
      <c r="AY54" s="8"/>
      <c r="AZ54" s="8"/>
      <c r="BA54" s="8"/>
      <c r="BB54" s="8"/>
      <c r="BC54" s="8"/>
      <c r="BD54" s="8"/>
      <c r="BE54" s="8"/>
      <c r="BF54" s="9"/>
    </row>
    <row r="55" spans="1:58" ht="9.9" customHeight="1">
      <c r="A55" s="10"/>
      <c r="B55" s="395" t="s">
        <v>349</v>
      </c>
      <c r="C55" s="395"/>
      <c r="D55" s="11"/>
      <c r="E55" s="11"/>
      <c r="F55" s="206"/>
      <c r="G55" s="207"/>
      <c r="H55" s="11"/>
      <c r="I55" s="271" t="s">
        <v>17</v>
      </c>
      <c r="J55" s="271"/>
      <c r="K55" s="271"/>
      <c r="L55" s="271"/>
      <c r="M55" s="271"/>
      <c r="N55" s="271"/>
      <c r="O55" s="11"/>
      <c r="P55" s="206"/>
      <c r="Q55" s="207"/>
      <c r="R55" s="11"/>
      <c r="S55" s="271" t="s">
        <v>18</v>
      </c>
      <c r="T55" s="271"/>
      <c r="U55" s="271"/>
      <c r="V55" s="271"/>
      <c r="W55" s="271"/>
      <c r="X55" s="271"/>
      <c r="Y55" s="271"/>
      <c r="Z55" s="271"/>
      <c r="AA55" s="271"/>
      <c r="AB55" s="11"/>
      <c r="AC55" s="206"/>
      <c r="AD55" s="207"/>
      <c r="AE55" s="11"/>
      <c r="AF55" s="271" t="s">
        <v>19</v>
      </c>
      <c r="AG55" s="271"/>
      <c r="AH55" s="271"/>
      <c r="AI55" s="271"/>
      <c r="AJ55" s="271"/>
      <c r="AK55" s="271"/>
      <c r="AL55" s="271"/>
      <c r="AM55" s="271"/>
      <c r="AN55" s="271"/>
      <c r="AO55" s="271"/>
      <c r="AP55" s="271"/>
      <c r="AQ55" s="271"/>
      <c r="AR55" s="271"/>
      <c r="AS55" s="271"/>
      <c r="AT55" s="271"/>
      <c r="AU55" s="271"/>
      <c r="AV55" s="271"/>
      <c r="AW55" s="11"/>
      <c r="AX55" s="11"/>
      <c r="AY55" s="11"/>
      <c r="AZ55" s="11"/>
      <c r="BA55" s="11"/>
      <c r="BB55" s="11"/>
      <c r="BC55" s="11"/>
      <c r="BD55" s="11"/>
      <c r="BE55" s="11"/>
      <c r="BF55" s="12"/>
    </row>
    <row r="56" spans="1:58" ht="9.9" customHeight="1" thickBot="1">
      <c r="A56" s="10"/>
      <c r="B56" s="395"/>
      <c r="C56" s="395"/>
      <c r="D56" s="11"/>
      <c r="E56" s="11"/>
      <c r="F56" s="208"/>
      <c r="G56" s="209"/>
      <c r="H56" s="11"/>
      <c r="I56" s="271"/>
      <c r="J56" s="271"/>
      <c r="K56" s="271"/>
      <c r="L56" s="271"/>
      <c r="M56" s="271"/>
      <c r="N56" s="271"/>
      <c r="O56" s="11"/>
      <c r="P56" s="208"/>
      <c r="Q56" s="209"/>
      <c r="R56" s="11"/>
      <c r="S56" s="271"/>
      <c r="T56" s="271"/>
      <c r="U56" s="271"/>
      <c r="V56" s="271"/>
      <c r="W56" s="271"/>
      <c r="X56" s="271"/>
      <c r="Y56" s="271"/>
      <c r="Z56" s="271"/>
      <c r="AA56" s="271"/>
      <c r="AB56" s="11"/>
      <c r="AC56" s="208"/>
      <c r="AD56" s="209"/>
      <c r="AE56" s="11"/>
      <c r="AF56" s="271"/>
      <c r="AG56" s="271"/>
      <c r="AH56" s="271"/>
      <c r="AI56" s="271"/>
      <c r="AJ56" s="271"/>
      <c r="AK56" s="271"/>
      <c r="AL56" s="271"/>
      <c r="AM56" s="271"/>
      <c r="AN56" s="271"/>
      <c r="AO56" s="271"/>
      <c r="AP56" s="271"/>
      <c r="AQ56" s="271"/>
      <c r="AR56" s="271"/>
      <c r="AS56" s="271"/>
      <c r="AT56" s="271"/>
      <c r="AU56" s="271"/>
      <c r="AV56" s="271"/>
      <c r="AW56" s="11"/>
      <c r="AX56" s="11"/>
      <c r="AY56" s="11"/>
      <c r="AZ56" s="11"/>
      <c r="BA56" s="11"/>
      <c r="BB56" s="11"/>
      <c r="BC56" s="11"/>
      <c r="BD56" s="11"/>
      <c r="BE56" s="11"/>
      <c r="BF56" s="12"/>
    </row>
    <row r="57" spans="1:58" ht="6" customHeight="1" thickBot="1">
      <c r="A57" s="10"/>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2"/>
    </row>
    <row r="58" spans="1:58" ht="14.4" customHeight="1">
      <c r="A58" s="10"/>
      <c r="B58" s="11"/>
      <c r="C58" s="11"/>
      <c r="D58" s="11"/>
      <c r="E58" s="11"/>
      <c r="F58" s="206"/>
      <c r="G58" s="207"/>
      <c r="H58" s="11"/>
      <c r="I58" s="272" t="s">
        <v>331</v>
      </c>
      <c r="J58" s="272"/>
      <c r="K58" s="272"/>
      <c r="L58" s="272"/>
      <c r="M58" s="272"/>
      <c r="N58" s="272"/>
      <c r="O58" s="272"/>
      <c r="P58" s="272"/>
      <c r="Q58" s="272"/>
      <c r="R58" s="272"/>
      <c r="S58" s="272"/>
      <c r="T58" s="272"/>
      <c r="U58" s="272"/>
      <c r="V58" s="272"/>
      <c r="W58" s="272"/>
      <c r="X58" s="272"/>
      <c r="Y58" s="272"/>
      <c r="Z58" s="272"/>
      <c r="AA58" s="272"/>
      <c r="AB58" s="11"/>
      <c r="AC58" s="206"/>
      <c r="AD58" s="207"/>
      <c r="AE58" s="11"/>
      <c r="AF58" s="271" t="s">
        <v>20</v>
      </c>
      <c r="AG58" s="271"/>
      <c r="AH58" s="271"/>
      <c r="AI58" s="271"/>
      <c r="AJ58" s="271"/>
      <c r="AK58" s="259"/>
      <c r="AL58" s="259"/>
      <c r="AM58" s="259"/>
      <c r="AN58" s="259"/>
      <c r="AO58" s="259"/>
      <c r="AP58" s="259"/>
      <c r="AQ58" s="259"/>
      <c r="AR58" s="259"/>
      <c r="AS58" s="259"/>
      <c r="AT58" s="259"/>
      <c r="AU58" s="259"/>
      <c r="AV58" s="259"/>
      <c r="AW58" s="259"/>
      <c r="AX58" s="259"/>
      <c r="AY58" s="259"/>
      <c r="AZ58" s="11"/>
      <c r="BA58" s="11"/>
      <c r="BB58" s="11"/>
      <c r="BC58" s="11"/>
      <c r="BD58" s="11"/>
      <c r="BE58" s="253" t="s">
        <v>55</v>
      </c>
      <c r="BF58" s="254"/>
    </row>
    <row r="59" spans="1:58" ht="4.3499999999999996" customHeight="1" thickBot="1">
      <c r="A59" s="10"/>
      <c r="B59" s="11"/>
      <c r="C59" s="11"/>
      <c r="D59" s="11"/>
      <c r="E59" s="11"/>
      <c r="F59" s="208"/>
      <c r="G59" s="209"/>
      <c r="H59" s="11"/>
      <c r="I59" s="272"/>
      <c r="J59" s="272"/>
      <c r="K59" s="272"/>
      <c r="L59" s="272"/>
      <c r="M59" s="272"/>
      <c r="N59" s="272"/>
      <c r="O59" s="272"/>
      <c r="P59" s="272"/>
      <c r="Q59" s="272"/>
      <c r="R59" s="272"/>
      <c r="S59" s="272"/>
      <c r="T59" s="272"/>
      <c r="U59" s="272"/>
      <c r="V59" s="272"/>
      <c r="W59" s="272"/>
      <c r="X59" s="272"/>
      <c r="Y59" s="272"/>
      <c r="Z59" s="272"/>
      <c r="AA59" s="272"/>
      <c r="AB59" s="11"/>
      <c r="AC59" s="208"/>
      <c r="AD59" s="209"/>
      <c r="AE59" s="11"/>
      <c r="AF59" s="271"/>
      <c r="AG59" s="271"/>
      <c r="AH59" s="271"/>
      <c r="AI59" s="271"/>
      <c r="AJ59" s="271"/>
      <c r="AK59" s="174"/>
      <c r="AL59" s="174"/>
      <c r="AM59" s="174"/>
      <c r="AN59" s="174"/>
      <c r="AO59" s="174"/>
      <c r="AP59" s="174"/>
      <c r="AQ59" s="174"/>
      <c r="AR59" s="174"/>
      <c r="AS59" s="174"/>
      <c r="AT59" s="174"/>
      <c r="AU59" s="174"/>
      <c r="AV59" s="174"/>
      <c r="AW59" s="174"/>
      <c r="AX59" s="174"/>
      <c r="AY59" s="174"/>
      <c r="AZ59" s="11"/>
      <c r="BA59" s="11"/>
      <c r="BB59" s="11"/>
      <c r="BC59" s="11"/>
      <c r="BD59" s="11"/>
      <c r="BE59" s="253"/>
      <c r="BF59" s="254"/>
    </row>
    <row r="60" spans="1:58" ht="6" customHeight="1">
      <c r="A60" s="15"/>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7"/>
    </row>
    <row r="61" spans="1:58" ht="6.75" customHeight="1">
      <c r="A61" s="265" t="s">
        <v>365</v>
      </c>
      <c r="B61" s="266"/>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c r="AY61" s="266"/>
      <c r="AZ61" s="266"/>
      <c r="BA61" s="266"/>
      <c r="BB61" s="266"/>
      <c r="BC61" s="266"/>
      <c r="BD61" s="266"/>
      <c r="BE61" s="266"/>
      <c r="BF61" s="267"/>
    </row>
    <row r="62" spans="1:58" ht="7.5" customHeight="1">
      <c r="A62" s="268"/>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69"/>
      <c r="BF62" s="270"/>
    </row>
    <row r="63" spans="1:58" ht="20.100000000000001" customHeight="1">
      <c r="A63" s="71" t="s">
        <v>21</v>
      </c>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22"/>
      <c r="AG63" s="75" t="s">
        <v>366</v>
      </c>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23"/>
    </row>
    <row r="64" spans="1:58" ht="20.100000000000001" customHeight="1">
      <c r="A64" s="263"/>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4" t="s">
        <v>56</v>
      </c>
      <c r="AG64" s="255"/>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
    </row>
    <row r="65" spans="1:58" ht="20.100000000000001" customHeight="1">
      <c r="A65" s="71" t="s">
        <v>22</v>
      </c>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22"/>
      <c r="AG65" s="255"/>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
    </row>
    <row r="66" spans="1:58" ht="20.100000000000001" customHeight="1">
      <c r="A66" s="263"/>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4" t="s">
        <v>57</v>
      </c>
      <c r="AG66" s="257"/>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134" t="s">
        <v>58</v>
      </c>
    </row>
    <row r="67" spans="1:58" ht="20.100000000000001" customHeight="1">
      <c r="A67" s="260" t="s">
        <v>23</v>
      </c>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2"/>
      <c r="AG67" s="75" t="s">
        <v>367</v>
      </c>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23"/>
    </row>
    <row r="68" spans="1:58" ht="20.100000000000001" customHeight="1">
      <c r="A68" s="263"/>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4" t="s">
        <v>59</v>
      </c>
      <c r="AG68" s="257"/>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6" t="s">
        <v>60</v>
      </c>
    </row>
    <row r="69" spans="1:58" ht="20.100000000000001" customHeight="1">
      <c r="A69" s="73" t="s">
        <v>24</v>
      </c>
      <c r="B69" s="74"/>
      <c r="C69" s="74"/>
      <c r="D69" s="74"/>
      <c r="E69" s="74"/>
      <c r="F69" s="74"/>
      <c r="G69" s="74"/>
      <c r="H69" s="74"/>
      <c r="I69" s="74"/>
      <c r="J69" s="74"/>
      <c r="K69" s="74"/>
      <c r="L69" s="74"/>
      <c r="M69" s="74"/>
      <c r="N69" s="74"/>
      <c r="O69" s="22"/>
      <c r="P69" s="71" t="s">
        <v>25</v>
      </c>
      <c r="Q69" s="72"/>
      <c r="R69" s="72"/>
      <c r="S69" s="72"/>
      <c r="T69" s="72"/>
      <c r="U69" s="72"/>
      <c r="V69" s="72"/>
      <c r="W69" s="72"/>
      <c r="X69" s="72"/>
      <c r="Y69" s="72"/>
      <c r="Z69" s="72"/>
      <c r="AA69" s="72"/>
      <c r="AB69" s="72"/>
      <c r="AC69" s="72"/>
      <c r="AD69" s="72"/>
      <c r="AE69" s="72"/>
      <c r="AF69" s="22"/>
      <c r="AG69" s="71" t="s">
        <v>368</v>
      </c>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22"/>
    </row>
    <row r="70" spans="1:58" ht="20.100000000000001" customHeight="1">
      <c r="A70" s="263"/>
      <c r="B70" s="264"/>
      <c r="C70" s="264"/>
      <c r="D70" s="264"/>
      <c r="E70" s="264"/>
      <c r="F70" s="264"/>
      <c r="G70" s="264"/>
      <c r="H70" s="264"/>
      <c r="I70" s="264"/>
      <c r="J70" s="264"/>
      <c r="K70" s="264"/>
      <c r="L70" s="264"/>
      <c r="M70" s="264"/>
      <c r="N70" s="264"/>
      <c r="O70" s="24" t="s">
        <v>61</v>
      </c>
      <c r="P70" s="263"/>
      <c r="Q70" s="264"/>
      <c r="R70" s="264"/>
      <c r="S70" s="264"/>
      <c r="T70" s="264"/>
      <c r="U70" s="264"/>
      <c r="V70" s="264"/>
      <c r="W70" s="264"/>
      <c r="X70" s="264"/>
      <c r="Y70" s="264"/>
      <c r="Z70" s="264"/>
      <c r="AA70" s="264"/>
      <c r="AB70" s="264"/>
      <c r="AC70" s="264"/>
      <c r="AD70" s="264"/>
      <c r="AE70" s="264"/>
      <c r="AF70" s="24" t="s">
        <v>62</v>
      </c>
      <c r="AG70" s="263"/>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4" t="s">
        <v>63</v>
      </c>
    </row>
    <row r="71" spans="1:58" ht="3.75" customHeight="1">
      <c r="A71" s="626" t="s">
        <v>450</v>
      </c>
      <c r="B71" s="627"/>
      <c r="C71" s="627"/>
      <c r="D71" s="627"/>
      <c r="E71" s="627"/>
      <c r="F71" s="627"/>
      <c r="G71" s="627"/>
      <c r="H71" s="627"/>
      <c r="I71" s="627"/>
      <c r="J71" s="627"/>
      <c r="K71" s="627"/>
      <c r="L71" s="627"/>
      <c r="M71" s="627"/>
      <c r="N71" s="627"/>
      <c r="O71" s="627"/>
      <c r="P71" s="627"/>
      <c r="Q71" s="627"/>
      <c r="R71" s="627"/>
      <c r="S71" s="627"/>
      <c r="T71" s="627"/>
      <c r="U71" s="627"/>
      <c r="V71" s="627"/>
      <c r="W71" s="627"/>
      <c r="X71" s="627"/>
      <c r="Y71" s="627"/>
      <c r="Z71" s="627"/>
      <c r="AA71" s="627"/>
      <c r="AB71" s="627"/>
      <c r="AC71" s="627"/>
      <c r="AD71" s="627"/>
      <c r="AE71" s="627"/>
      <c r="AF71" s="627"/>
      <c r="AG71" s="627"/>
      <c r="AH71" s="627"/>
      <c r="AI71" s="627"/>
      <c r="AJ71" s="627"/>
      <c r="AK71" s="627"/>
      <c r="AL71" s="627"/>
      <c r="AM71" s="627"/>
      <c r="AN71" s="627"/>
      <c r="AO71" s="627"/>
      <c r="AP71" s="627"/>
      <c r="AQ71" s="627"/>
      <c r="AR71" s="627"/>
      <c r="AS71" s="627"/>
      <c r="AT71" s="627"/>
      <c r="AU71" s="627"/>
      <c r="AV71" s="627"/>
      <c r="AW71" s="627"/>
      <c r="AX71" s="627"/>
      <c r="AY71" s="627"/>
      <c r="AZ71" s="627"/>
      <c r="BA71" s="627"/>
      <c r="BB71" s="627"/>
      <c r="BC71" s="627"/>
      <c r="BD71" s="627"/>
      <c r="BE71" s="627"/>
      <c r="BF71" s="628"/>
    </row>
    <row r="72" spans="1:58" ht="9.9" customHeight="1">
      <c r="A72" s="629"/>
      <c r="B72" s="630"/>
      <c r="C72" s="630"/>
      <c r="D72" s="630"/>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0"/>
      <c r="AO72" s="630"/>
      <c r="AP72" s="630"/>
      <c r="AQ72" s="630"/>
      <c r="AR72" s="630"/>
      <c r="AS72" s="630"/>
      <c r="AT72" s="630"/>
      <c r="AU72" s="630"/>
      <c r="AV72" s="630"/>
      <c r="AW72" s="630"/>
      <c r="AX72" s="630"/>
      <c r="AY72" s="630"/>
      <c r="AZ72" s="630"/>
      <c r="BA72" s="630"/>
      <c r="BB72" s="630"/>
      <c r="BC72" s="630"/>
      <c r="BD72" s="630"/>
      <c r="BE72" s="630"/>
      <c r="BF72" s="631"/>
    </row>
    <row r="73" spans="1:58" ht="5.25" customHeight="1">
      <c r="A73" s="466" t="s">
        <v>26</v>
      </c>
      <c r="B73" s="467"/>
      <c r="C73" s="467"/>
      <c r="D73" s="467"/>
      <c r="E73" s="467"/>
      <c r="F73" s="467"/>
      <c r="G73" s="467"/>
      <c r="H73" s="468"/>
      <c r="I73" s="466" t="s">
        <v>27</v>
      </c>
      <c r="J73" s="467"/>
      <c r="K73" s="467"/>
      <c r="L73" s="467"/>
      <c r="M73" s="467"/>
      <c r="N73" s="467"/>
      <c r="O73" s="467"/>
      <c r="P73" s="467"/>
      <c r="Q73" s="467"/>
      <c r="R73" s="467"/>
      <c r="S73" s="467"/>
      <c r="T73" s="467"/>
      <c r="U73" s="467"/>
      <c r="V73" s="467"/>
      <c r="W73" s="467"/>
      <c r="X73" s="467"/>
      <c r="Y73" s="467"/>
      <c r="Z73" s="467"/>
      <c r="AA73" s="468"/>
      <c r="AB73" s="466" t="s">
        <v>28</v>
      </c>
      <c r="AC73" s="467"/>
      <c r="AD73" s="467"/>
      <c r="AE73" s="467"/>
      <c r="AF73" s="467"/>
      <c r="AG73" s="467"/>
      <c r="AH73" s="467"/>
      <c r="AI73" s="467"/>
      <c r="AJ73" s="467"/>
      <c r="AK73" s="467"/>
      <c r="AL73" s="467"/>
      <c r="AM73" s="468"/>
      <c r="AN73" s="466" t="s">
        <v>29</v>
      </c>
      <c r="AO73" s="467"/>
      <c r="AP73" s="467"/>
      <c r="AQ73" s="467"/>
      <c r="AR73" s="467"/>
      <c r="AS73" s="467"/>
      <c r="AT73" s="467"/>
      <c r="AU73" s="467"/>
      <c r="AV73" s="467"/>
      <c r="AW73" s="468"/>
      <c r="AX73" s="596" t="s">
        <v>30</v>
      </c>
      <c r="AY73" s="597"/>
      <c r="AZ73" s="597"/>
      <c r="BA73" s="597"/>
      <c r="BB73" s="597"/>
      <c r="BC73" s="597"/>
      <c r="BD73" s="597"/>
      <c r="BE73" s="597"/>
      <c r="BF73" s="598"/>
    </row>
    <row r="74" spans="1:58" ht="9.9" customHeight="1">
      <c r="A74" s="469"/>
      <c r="B74" s="470"/>
      <c r="C74" s="470"/>
      <c r="D74" s="470"/>
      <c r="E74" s="470"/>
      <c r="F74" s="470"/>
      <c r="G74" s="470"/>
      <c r="H74" s="471"/>
      <c r="I74" s="469"/>
      <c r="J74" s="470"/>
      <c r="K74" s="470"/>
      <c r="L74" s="470"/>
      <c r="M74" s="470"/>
      <c r="N74" s="470"/>
      <c r="O74" s="470"/>
      <c r="P74" s="470"/>
      <c r="Q74" s="470"/>
      <c r="R74" s="470"/>
      <c r="S74" s="470"/>
      <c r="T74" s="470"/>
      <c r="U74" s="470"/>
      <c r="V74" s="470"/>
      <c r="W74" s="470"/>
      <c r="X74" s="470"/>
      <c r="Y74" s="470"/>
      <c r="Z74" s="470"/>
      <c r="AA74" s="471"/>
      <c r="AB74" s="469"/>
      <c r="AC74" s="470"/>
      <c r="AD74" s="470"/>
      <c r="AE74" s="470"/>
      <c r="AF74" s="470"/>
      <c r="AG74" s="470"/>
      <c r="AH74" s="470"/>
      <c r="AI74" s="470"/>
      <c r="AJ74" s="470"/>
      <c r="AK74" s="470"/>
      <c r="AL74" s="470"/>
      <c r="AM74" s="471"/>
      <c r="AN74" s="469"/>
      <c r="AO74" s="470"/>
      <c r="AP74" s="470"/>
      <c r="AQ74" s="470"/>
      <c r="AR74" s="470"/>
      <c r="AS74" s="470"/>
      <c r="AT74" s="470"/>
      <c r="AU74" s="470"/>
      <c r="AV74" s="470"/>
      <c r="AW74" s="471"/>
      <c r="AX74" s="599"/>
      <c r="AY74" s="600"/>
      <c r="AZ74" s="600"/>
      <c r="BA74" s="600"/>
      <c r="BB74" s="600"/>
      <c r="BC74" s="600"/>
      <c r="BD74" s="600"/>
      <c r="BE74" s="600"/>
      <c r="BF74" s="601"/>
    </row>
    <row r="75" spans="1:58" ht="9.9" customHeight="1">
      <c r="A75" s="472"/>
      <c r="B75" s="473"/>
      <c r="C75" s="473"/>
      <c r="D75" s="473"/>
      <c r="E75" s="473"/>
      <c r="F75" s="473"/>
      <c r="G75" s="473"/>
      <c r="H75" s="22"/>
      <c r="I75" s="472"/>
      <c r="J75" s="473"/>
      <c r="K75" s="473"/>
      <c r="L75" s="473"/>
      <c r="M75" s="473"/>
      <c r="N75" s="473"/>
      <c r="O75" s="473"/>
      <c r="P75" s="473"/>
      <c r="Q75" s="473"/>
      <c r="R75" s="473"/>
      <c r="S75" s="473"/>
      <c r="T75" s="473"/>
      <c r="U75" s="473"/>
      <c r="V75" s="473"/>
      <c r="W75" s="473"/>
      <c r="X75" s="473"/>
      <c r="Y75" s="473"/>
      <c r="Z75" s="473"/>
      <c r="AA75" s="22"/>
      <c r="AB75" s="472"/>
      <c r="AC75" s="473"/>
      <c r="AD75" s="473"/>
      <c r="AE75" s="473"/>
      <c r="AF75" s="473"/>
      <c r="AG75" s="473"/>
      <c r="AH75" s="473"/>
      <c r="AI75" s="473"/>
      <c r="AJ75" s="473"/>
      <c r="AK75" s="473"/>
      <c r="AL75" s="473"/>
      <c r="AM75" s="22"/>
      <c r="AN75" s="472"/>
      <c r="AO75" s="473"/>
      <c r="AP75" s="473"/>
      <c r="AQ75" s="473"/>
      <c r="AR75" s="473"/>
      <c r="AS75" s="473"/>
      <c r="AT75" s="473"/>
      <c r="AU75" s="473"/>
      <c r="AV75" s="473"/>
      <c r="AW75" s="22"/>
      <c r="AX75" s="472"/>
      <c r="AY75" s="473"/>
      <c r="AZ75" s="473"/>
      <c r="BA75" s="473"/>
      <c r="BB75" s="473"/>
      <c r="BC75" s="473"/>
      <c r="BD75" s="473"/>
      <c r="BE75" s="473"/>
      <c r="BF75" s="22"/>
    </row>
    <row r="76" spans="1:58" ht="9.9" customHeight="1">
      <c r="A76" s="474"/>
      <c r="B76" s="475"/>
      <c r="C76" s="475"/>
      <c r="D76" s="475"/>
      <c r="E76" s="475"/>
      <c r="F76" s="475"/>
      <c r="G76" s="475"/>
      <c r="H76" s="27"/>
      <c r="I76" s="474"/>
      <c r="J76" s="475"/>
      <c r="K76" s="475"/>
      <c r="L76" s="475"/>
      <c r="M76" s="475"/>
      <c r="N76" s="475"/>
      <c r="O76" s="475"/>
      <c r="P76" s="475"/>
      <c r="Q76" s="475"/>
      <c r="R76" s="475"/>
      <c r="S76" s="475"/>
      <c r="T76" s="475"/>
      <c r="U76" s="475"/>
      <c r="V76" s="475"/>
      <c r="W76" s="475"/>
      <c r="X76" s="475"/>
      <c r="Y76" s="475"/>
      <c r="Z76" s="475"/>
      <c r="AA76" s="27"/>
      <c r="AB76" s="474"/>
      <c r="AC76" s="475"/>
      <c r="AD76" s="475"/>
      <c r="AE76" s="475"/>
      <c r="AF76" s="475"/>
      <c r="AG76" s="475"/>
      <c r="AH76" s="475"/>
      <c r="AI76" s="475"/>
      <c r="AJ76" s="475"/>
      <c r="AK76" s="475"/>
      <c r="AL76" s="475"/>
      <c r="AM76" s="27"/>
      <c r="AN76" s="474"/>
      <c r="AO76" s="475"/>
      <c r="AP76" s="475"/>
      <c r="AQ76" s="475"/>
      <c r="AR76" s="475"/>
      <c r="AS76" s="475"/>
      <c r="AT76" s="475"/>
      <c r="AU76" s="475"/>
      <c r="AV76" s="475"/>
      <c r="AW76" s="27"/>
      <c r="AX76" s="474"/>
      <c r="AY76" s="475"/>
      <c r="AZ76" s="475"/>
      <c r="BA76" s="475"/>
      <c r="BB76" s="475"/>
      <c r="BC76" s="475"/>
      <c r="BD76" s="475"/>
      <c r="BE76" s="475"/>
      <c r="BF76" s="27"/>
    </row>
    <row r="77" spans="1:58" ht="9.9" customHeight="1">
      <c r="A77" s="476"/>
      <c r="B77" s="477"/>
      <c r="C77" s="477"/>
      <c r="D77" s="477"/>
      <c r="E77" s="477"/>
      <c r="F77" s="477"/>
      <c r="G77" s="477"/>
      <c r="H77" s="24" t="s">
        <v>64</v>
      </c>
      <c r="I77" s="476"/>
      <c r="J77" s="477"/>
      <c r="K77" s="477"/>
      <c r="L77" s="477"/>
      <c r="M77" s="477"/>
      <c r="N77" s="477"/>
      <c r="O77" s="477"/>
      <c r="P77" s="477"/>
      <c r="Q77" s="477"/>
      <c r="R77" s="477"/>
      <c r="S77" s="477"/>
      <c r="T77" s="477"/>
      <c r="U77" s="477"/>
      <c r="V77" s="477"/>
      <c r="W77" s="477"/>
      <c r="X77" s="477"/>
      <c r="Y77" s="477"/>
      <c r="Z77" s="477"/>
      <c r="AA77" s="24" t="s">
        <v>65</v>
      </c>
      <c r="AB77" s="476"/>
      <c r="AC77" s="477"/>
      <c r="AD77" s="477"/>
      <c r="AE77" s="477"/>
      <c r="AF77" s="477"/>
      <c r="AG77" s="477"/>
      <c r="AH77" s="477"/>
      <c r="AI77" s="477"/>
      <c r="AJ77" s="477"/>
      <c r="AK77" s="477"/>
      <c r="AL77" s="477"/>
      <c r="AM77" s="24" t="s">
        <v>66</v>
      </c>
      <c r="AN77" s="476"/>
      <c r="AO77" s="477"/>
      <c r="AP77" s="477"/>
      <c r="AQ77" s="477"/>
      <c r="AR77" s="477"/>
      <c r="AS77" s="477"/>
      <c r="AT77" s="477"/>
      <c r="AU77" s="477"/>
      <c r="AV77" s="477"/>
      <c r="AW77" s="24" t="s">
        <v>67</v>
      </c>
      <c r="AX77" s="476"/>
      <c r="AY77" s="477"/>
      <c r="AZ77" s="477"/>
      <c r="BA77" s="477"/>
      <c r="BB77" s="477"/>
      <c r="BC77" s="477"/>
      <c r="BD77" s="477"/>
      <c r="BE77" s="477"/>
      <c r="BF77" s="24" t="s">
        <v>68</v>
      </c>
    </row>
    <row r="78" spans="1:58" ht="5.25" customHeight="1">
      <c r="A78" s="596" t="s">
        <v>31</v>
      </c>
      <c r="B78" s="597"/>
      <c r="C78" s="597"/>
      <c r="D78" s="597"/>
      <c r="E78" s="597"/>
      <c r="F78" s="597"/>
      <c r="G78" s="597"/>
      <c r="H78" s="598"/>
      <c r="I78" s="466" t="s">
        <v>32</v>
      </c>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8"/>
      <c r="AH78" s="466" t="s">
        <v>33</v>
      </c>
      <c r="AI78" s="467"/>
      <c r="AJ78" s="467"/>
      <c r="AK78" s="467"/>
      <c r="AL78" s="467"/>
      <c r="AM78" s="467"/>
      <c r="AN78" s="467"/>
      <c r="AO78" s="467"/>
      <c r="AP78" s="468"/>
      <c r="AQ78" s="466" t="s">
        <v>34</v>
      </c>
      <c r="AR78" s="467"/>
      <c r="AS78" s="467"/>
      <c r="AT78" s="467"/>
      <c r="AU78" s="467"/>
      <c r="AV78" s="467"/>
      <c r="AW78" s="468"/>
      <c r="AX78" s="466" t="s">
        <v>35</v>
      </c>
      <c r="AY78" s="467"/>
      <c r="AZ78" s="467"/>
      <c r="BA78" s="467"/>
      <c r="BB78" s="467"/>
      <c r="BC78" s="467"/>
      <c r="BD78" s="467"/>
      <c r="BE78" s="467"/>
      <c r="BF78" s="468"/>
    </row>
    <row r="79" spans="1:58" ht="9.9" customHeight="1">
      <c r="A79" s="599"/>
      <c r="B79" s="600"/>
      <c r="C79" s="600"/>
      <c r="D79" s="600"/>
      <c r="E79" s="600"/>
      <c r="F79" s="600"/>
      <c r="G79" s="600"/>
      <c r="H79" s="601"/>
      <c r="I79" s="469"/>
      <c r="J79" s="470"/>
      <c r="K79" s="470"/>
      <c r="L79" s="470"/>
      <c r="M79" s="470"/>
      <c r="N79" s="470"/>
      <c r="O79" s="470"/>
      <c r="P79" s="470"/>
      <c r="Q79" s="470"/>
      <c r="R79" s="470"/>
      <c r="S79" s="470"/>
      <c r="T79" s="470"/>
      <c r="U79" s="470"/>
      <c r="V79" s="470"/>
      <c r="W79" s="470"/>
      <c r="X79" s="470"/>
      <c r="Y79" s="470"/>
      <c r="Z79" s="470"/>
      <c r="AA79" s="470"/>
      <c r="AB79" s="470"/>
      <c r="AC79" s="470"/>
      <c r="AD79" s="470"/>
      <c r="AE79" s="470"/>
      <c r="AF79" s="470"/>
      <c r="AG79" s="471"/>
      <c r="AH79" s="469"/>
      <c r="AI79" s="470"/>
      <c r="AJ79" s="470"/>
      <c r="AK79" s="470"/>
      <c r="AL79" s="470"/>
      <c r="AM79" s="470"/>
      <c r="AN79" s="470"/>
      <c r="AO79" s="470"/>
      <c r="AP79" s="471"/>
      <c r="AQ79" s="469"/>
      <c r="AR79" s="470"/>
      <c r="AS79" s="470"/>
      <c r="AT79" s="470"/>
      <c r="AU79" s="470"/>
      <c r="AV79" s="470"/>
      <c r="AW79" s="471"/>
      <c r="AX79" s="469"/>
      <c r="AY79" s="470"/>
      <c r="AZ79" s="470"/>
      <c r="BA79" s="470"/>
      <c r="BB79" s="470"/>
      <c r="BC79" s="470"/>
      <c r="BD79" s="470"/>
      <c r="BE79" s="470"/>
      <c r="BF79" s="471"/>
    </row>
    <row r="80" spans="1:58" ht="9.9" customHeight="1">
      <c r="A80" s="472"/>
      <c r="B80" s="473"/>
      <c r="C80" s="473"/>
      <c r="D80" s="473"/>
      <c r="E80" s="473"/>
      <c r="F80" s="473"/>
      <c r="G80" s="473"/>
      <c r="H80" s="22"/>
      <c r="I80" s="472"/>
      <c r="J80" s="473"/>
      <c r="K80" s="473"/>
      <c r="L80" s="473"/>
      <c r="M80" s="473"/>
      <c r="N80" s="473"/>
      <c r="O80" s="473"/>
      <c r="P80" s="473"/>
      <c r="Q80" s="473"/>
      <c r="R80" s="473"/>
      <c r="S80" s="473"/>
      <c r="T80" s="473"/>
      <c r="U80" s="473"/>
      <c r="V80" s="473"/>
      <c r="W80" s="473"/>
      <c r="X80" s="473"/>
      <c r="Y80" s="473"/>
      <c r="Z80" s="473"/>
      <c r="AA80" s="473"/>
      <c r="AB80" s="473"/>
      <c r="AC80" s="473"/>
      <c r="AD80" s="473"/>
      <c r="AE80" s="473"/>
      <c r="AF80" s="473"/>
      <c r="AG80" s="22"/>
      <c r="AH80" s="472"/>
      <c r="AI80" s="473"/>
      <c r="AJ80" s="473"/>
      <c r="AK80" s="473"/>
      <c r="AL80" s="473"/>
      <c r="AM80" s="473"/>
      <c r="AN80" s="473"/>
      <c r="AO80" s="473"/>
      <c r="AP80" s="22"/>
      <c r="AQ80" s="472"/>
      <c r="AR80" s="473"/>
      <c r="AS80" s="473"/>
      <c r="AT80" s="473"/>
      <c r="AU80" s="473"/>
      <c r="AV80" s="473"/>
      <c r="AW80" s="22"/>
      <c r="AX80" s="472"/>
      <c r="AY80" s="473"/>
      <c r="AZ80" s="473"/>
      <c r="BA80" s="473"/>
      <c r="BB80" s="473"/>
      <c r="BC80" s="473"/>
      <c r="BD80" s="473"/>
      <c r="BE80" s="473"/>
      <c r="BF80" s="22"/>
    </row>
    <row r="81" spans="1:58" ht="9.9" customHeight="1">
      <c r="A81" s="474"/>
      <c r="B81" s="475"/>
      <c r="C81" s="475"/>
      <c r="D81" s="475"/>
      <c r="E81" s="475"/>
      <c r="F81" s="475"/>
      <c r="G81" s="475"/>
      <c r="H81" s="27"/>
      <c r="I81" s="474"/>
      <c r="J81" s="475"/>
      <c r="K81" s="475"/>
      <c r="L81" s="475"/>
      <c r="M81" s="475"/>
      <c r="N81" s="475"/>
      <c r="O81" s="475"/>
      <c r="P81" s="475"/>
      <c r="Q81" s="475"/>
      <c r="R81" s="475"/>
      <c r="S81" s="475"/>
      <c r="T81" s="475"/>
      <c r="U81" s="475"/>
      <c r="V81" s="475"/>
      <c r="W81" s="475"/>
      <c r="X81" s="475"/>
      <c r="Y81" s="475"/>
      <c r="Z81" s="475"/>
      <c r="AA81" s="475"/>
      <c r="AB81" s="475"/>
      <c r="AC81" s="475"/>
      <c r="AD81" s="475"/>
      <c r="AE81" s="475"/>
      <c r="AF81" s="475"/>
      <c r="AG81" s="27"/>
      <c r="AH81" s="474"/>
      <c r="AI81" s="475"/>
      <c r="AJ81" s="475"/>
      <c r="AK81" s="475"/>
      <c r="AL81" s="475"/>
      <c r="AM81" s="475"/>
      <c r="AN81" s="475"/>
      <c r="AO81" s="475"/>
      <c r="AP81" s="27"/>
      <c r="AQ81" s="474"/>
      <c r="AR81" s="475"/>
      <c r="AS81" s="475"/>
      <c r="AT81" s="475"/>
      <c r="AU81" s="475"/>
      <c r="AV81" s="475"/>
      <c r="AW81" s="27"/>
      <c r="AX81" s="474"/>
      <c r="AY81" s="475"/>
      <c r="AZ81" s="475"/>
      <c r="BA81" s="475"/>
      <c r="BB81" s="475"/>
      <c r="BC81" s="475"/>
      <c r="BD81" s="475"/>
      <c r="BE81" s="475"/>
      <c r="BF81" s="27"/>
    </row>
    <row r="82" spans="1:58" ht="9.9" customHeight="1">
      <c r="A82" s="476"/>
      <c r="B82" s="477"/>
      <c r="C82" s="477"/>
      <c r="D82" s="477"/>
      <c r="E82" s="477"/>
      <c r="F82" s="477"/>
      <c r="G82" s="477"/>
      <c r="H82" s="24" t="s">
        <v>69</v>
      </c>
      <c r="I82" s="476"/>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24" t="s">
        <v>70</v>
      </c>
      <c r="AH82" s="476"/>
      <c r="AI82" s="477"/>
      <c r="AJ82" s="477"/>
      <c r="AK82" s="477"/>
      <c r="AL82" s="477"/>
      <c r="AM82" s="477"/>
      <c r="AN82" s="477"/>
      <c r="AO82" s="477"/>
      <c r="AP82" s="24" t="s">
        <v>71</v>
      </c>
      <c r="AQ82" s="476"/>
      <c r="AR82" s="477"/>
      <c r="AS82" s="477"/>
      <c r="AT82" s="477"/>
      <c r="AU82" s="477"/>
      <c r="AV82" s="477"/>
      <c r="AW82" s="24" t="s">
        <v>72</v>
      </c>
      <c r="AX82" s="476"/>
      <c r="AY82" s="477"/>
      <c r="AZ82" s="477"/>
      <c r="BA82" s="477"/>
      <c r="BB82" s="477"/>
      <c r="BC82" s="477"/>
      <c r="BD82" s="477"/>
      <c r="BE82" s="477"/>
      <c r="BF82" s="24" t="s">
        <v>73</v>
      </c>
    </row>
    <row r="83" spans="1:58" ht="5.25" customHeight="1">
      <c r="A83" s="608" t="s">
        <v>451</v>
      </c>
      <c r="B83" s="609"/>
      <c r="C83" s="609"/>
      <c r="D83" s="609"/>
      <c r="E83" s="609"/>
      <c r="F83" s="609"/>
      <c r="G83" s="609"/>
      <c r="H83" s="609"/>
      <c r="I83" s="609"/>
      <c r="J83" s="609"/>
      <c r="K83" s="609"/>
      <c r="L83" s="609"/>
      <c r="M83" s="609"/>
      <c r="N83" s="609"/>
      <c r="O83" s="609"/>
      <c r="P83" s="609"/>
      <c r="Q83" s="609"/>
      <c r="R83" s="609"/>
      <c r="S83" s="609"/>
      <c r="T83" s="609"/>
      <c r="U83" s="609"/>
      <c r="V83" s="609"/>
      <c r="W83" s="609"/>
      <c r="X83" s="609"/>
      <c r="Y83" s="609"/>
      <c r="Z83" s="609"/>
      <c r="AA83" s="609"/>
      <c r="AB83" s="609"/>
      <c r="AC83" s="609"/>
      <c r="AD83" s="609"/>
      <c r="AE83" s="609"/>
      <c r="AF83" s="609"/>
      <c r="AG83" s="609"/>
      <c r="AH83" s="609"/>
      <c r="AI83" s="609"/>
      <c r="AJ83" s="609"/>
      <c r="AK83" s="609"/>
      <c r="AL83" s="609"/>
      <c r="AM83" s="609"/>
      <c r="AN83" s="609"/>
      <c r="AO83" s="609"/>
      <c r="AP83" s="609"/>
      <c r="AQ83" s="609"/>
      <c r="AR83" s="609"/>
      <c r="AS83" s="609"/>
      <c r="AT83" s="609"/>
      <c r="AU83" s="609"/>
      <c r="AV83" s="609"/>
      <c r="AW83" s="609"/>
      <c r="AX83" s="609"/>
      <c r="AY83" s="609"/>
      <c r="AZ83" s="609"/>
      <c r="BA83" s="609"/>
      <c r="BB83" s="609"/>
      <c r="BC83" s="609"/>
      <c r="BD83" s="609"/>
      <c r="BE83" s="609"/>
      <c r="BF83" s="610"/>
    </row>
    <row r="84" spans="1:58" ht="9.9" customHeight="1">
      <c r="A84" s="611"/>
      <c r="B84" s="612"/>
      <c r="C84" s="612"/>
      <c r="D84" s="612"/>
      <c r="E84" s="612"/>
      <c r="F84" s="612"/>
      <c r="G84" s="612"/>
      <c r="H84" s="612"/>
      <c r="I84" s="612"/>
      <c r="J84" s="612"/>
      <c r="K84" s="612"/>
      <c r="L84" s="612"/>
      <c r="M84" s="612"/>
      <c r="N84" s="612"/>
      <c r="O84" s="612"/>
      <c r="P84" s="612"/>
      <c r="Q84" s="612"/>
      <c r="R84" s="612"/>
      <c r="S84" s="612"/>
      <c r="T84" s="612"/>
      <c r="U84" s="612"/>
      <c r="V84" s="612"/>
      <c r="W84" s="612"/>
      <c r="X84" s="612"/>
      <c r="Y84" s="612"/>
      <c r="Z84" s="612"/>
      <c r="AA84" s="612"/>
      <c r="AB84" s="612"/>
      <c r="AC84" s="612"/>
      <c r="AD84" s="612"/>
      <c r="AE84" s="612"/>
      <c r="AF84" s="612"/>
      <c r="AG84" s="612"/>
      <c r="AH84" s="612"/>
      <c r="AI84" s="612"/>
      <c r="AJ84" s="612"/>
      <c r="AK84" s="612"/>
      <c r="AL84" s="612"/>
      <c r="AM84" s="612"/>
      <c r="AN84" s="612"/>
      <c r="AO84" s="612"/>
      <c r="AP84" s="612"/>
      <c r="AQ84" s="612"/>
      <c r="AR84" s="612"/>
      <c r="AS84" s="612"/>
      <c r="AT84" s="612"/>
      <c r="AU84" s="612"/>
      <c r="AV84" s="612"/>
      <c r="AW84" s="612"/>
      <c r="AX84" s="612"/>
      <c r="AY84" s="612"/>
      <c r="AZ84" s="612"/>
      <c r="BA84" s="612"/>
      <c r="BB84" s="612"/>
      <c r="BC84" s="612"/>
      <c r="BD84" s="612"/>
      <c r="BE84" s="612"/>
      <c r="BF84" s="613"/>
    </row>
    <row r="85" spans="1:58" ht="5.25" customHeight="1">
      <c r="A85" s="466" t="s">
        <v>26</v>
      </c>
      <c r="B85" s="467"/>
      <c r="C85" s="467"/>
      <c r="D85" s="467"/>
      <c r="E85" s="467"/>
      <c r="F85" s="467"/>
      <c r="G85" s="467"/>
      <c r="H85" s="468"/>
      <c r="I85" s="466" t="s">
        <v>27</v>
      </c>
      <c r="J85" s="467"/>
      <c r="K85" s="467"/>
      <c r="L85" s="467"/>
      <c r="M85" s="467"/>
      <c r="N85" s="467"/>
      <c r="O85" s="467"/>
      <c r="P85" s="467"/>
      <c r="Q85" s="467"/>
      <c r="R85" s="467"/>
      <c r="S85" s="467"/>
      <c r="T85" s="467"/>
      <c r="U85" s="467"/>
      <c r="V85" s="467"/>
      <c r="W85" s="467"/>
      <c r="X85" s="467"/>
      <c r="Y85" s="467"/>
      <c r="Z85" s="467"/>
      <c r="AA85" s="468"/>
      <c r="AB85" s="466" t="s">
        <v>28</v>
      </c>
      <c r="AC85" s="467"/>
      <c r="AD85" s="467"/>
      <c r="AE85" s="467"/>
      <c r="AF85" s="467"/>
      <c r="AG85" s="467"/>
      <c r="AH85" s="467"/>
      <c r="AI85" s="467"/>
      <c r="AJ85" s="467"/>
      <c r="AK85" s="467"/>
      <c r="AL85" s="467"/>
      <c r="AM85" s="468"/>
      <c r="AN85" s="466" t="s">
        <v>29</v>
      </c>
      <c r="AO85" s="467"/>
      <c r="AP85" s="467"/>
      <c r="AQ85" s="467"/>
      <c r="AR85" s="467"/>
      <c r="AS85" s="467"/>
      <c r="AT85" s="467"/>
      <c r="AU85" s="467"/>
      <c r="AV85" s="467"/>
      <c r="AW85" s="468"/>
      <c r="AX85" s="596" t="s">
        <v>30</v>
      </c>
      <c r="AY85" s="597"/>
      <c r="AZ85" s="597"/>
      <c r="BA85" s="597"/>
      <c r="BB85" s="597"/>
      <c r="BC85" s="597"/>
      <c r="BD85" s="597"/>
      <c r="BE85" s="597"/>
      <c r="BF85" s="598"/>
    </row>
    <row r="86" spans="1:58" ht="9.9" customHeight="1">
      <c r="A86" s="469"/>
      <c r="B86" s="470"/>
      <c r="C86" s="470"/>
      <c r="D86" s="470"/>
      <c r="E86" s="470"/>
      <c r="F86" s="470"/>
      <c r="G86" s="470"/>
      <c r="H86" s="471"/>
      <c r="I86" s="469"/>
      <c r="J86" s="470"/>
      <c r="K86" s="470"/>
      <c r="L86" s="470"/>
      <c r="M86" s="470"/>
      <c r="N86" s="470"/>
      <c r="O86" s="470"/>
      <c r="P86" s="470"/>
      <c r="Q86" s="470"/>
      <c r="R86" s="470"/>
      <c r="S86" s="470"/>
      <c r="T86" s="470"/>
      <c r="U86" s="470"/>
      <c r="V86" s="470"/>
      <c r="W86" s="470"/>
      <c r="X86" s="470"/>
      <c r="Y86" s="470"/>
      <c r="Z86" s="470"/>
      <c r="AA86" s="471"/>
      <c r="AB86" s="469"/>
      <c r="AC86" s="470"/>
      <c r="AD86" s="470"/>
      <c r="AE86" s="470"/>
      <c r="AF86" s="470"/>
      <c r="AG86" s="470"/>
      <c r="AH86" s="470"/>
      <c r="AI86" s="470"/>
      <c r="AJ86" s="470"/>
      <c r="AK86" s="470"/>
      <c r="AL86" s="470"/>
      <c r="AM86" s="471"/>
      <c r="AN86" s="469"/>
      <c r="AO86" s="470"/>
      <c r="AP86" s="470"/>
      <c r="AQ86" s="470"/>
      <c r="AR86" s="470"/>
      <c r="AS86" s="470"/>
      <c r="AT86" s="470"/>
      <c r="AU86" s="470"/>
      <c r="AV86" s="470"/>
      <c r="AW86" s="471"/>
      <c r="AX86" s="599"/>
      <c r="AY86" s="600"/>
      <c r="AZ86" s="600"/>
      <c r="BA86" s="600"/>
      <c r="BB86" s="600"/>
      <c r="BC86" s="600"/>
      <c r="BD86" s="600"/>
      <c r="BE86" s="600"/>
      <c r="BF86" s="601"/>
    </row>
    <row r="87" spans="1:58" ht="9.9" customHeight="1">
      <c r="A87" s="472"/>
      <c r="B87" s="473"/>
      <c r="C87" s="473"/>
      <c r="D87" s="473"/>
      <c r="E87" s="473"/>
      <c r="F87" s="473"/>
      <c r="G87" s="473"/>
      <c r="H87" s="22"/>
      <c r="I87" s="472"/>
      <c r="J87" s="473"/>
      <c r="K87" s="473"/>
      <c r="L87" s="473"/>
      <c r="M87" s="473"/>
      <c r="N87" s="473"/>
      <c r="O87" s="473"/>
      <c r="P87" s="473"/>
      <c r="Q87" s="473"/>
      <c r="R87" s="473"/>
      <c r="S87" s="473"/>
      <c r="T87" s="473"/>
      <c r="U87" s="473"/>
      <c r="V87" s="473"/>
      <c r="W87" s="473"/>
      <c r="X87" s="473"/>
      <c r="Y87" s="473"/>
      <c r="Z87" s="473"/>
      <c r="AA87" s="22"/>
      <c r="AB87" s="472"/>
      <c r="AC87" s="473"/>
      <c r="AD87" s="473"/>
      <c r="AE87" s="473"/>
      <c r="AF87" s="473"/>
      <c r="AG87" s="473"/>
      <c r="AH87" s="473"/>
      <c r="AI87" s="473"/>
      <c r="AJ87" s="473"/>
      <c r="AK87" s="473"/>
      <c r="AL87" s="473"/>
      <c r="AM87" s="22"/>
      <c r="AN87" s="472"/>
      <c r="AO87" s="473"/>
      <c r="AP87" s="473"/>
      <c r="AQ87" s="473"/>
      <c r="AR87" s="473"/>
      <c r="AS87" s="473"/>
      <c r="AT87" s="473"/>
      <c r="AU87" s="473"/>
      <c r="AV87" s="473"/>
      <c r="AW87" s="22"/>
      <c r="AX87" s="472"/>
      <c r="AY87" s="473"/>
      <c r="AZ87" s="473"/>
      <c r="BA87" s="473"/>
      <c r="BB87" s="473"/>
      <c r="BC87" s="473"/>
      <c r="BD87" s="473"/>
      <c r="BE87" s="473"/>
      <c r="BF87" s="22"/>
    </row>
    <row r="88" spans="1:58" ht="9.9" customHeight="1">
      <c r="A88" s="474"/>
      <c r="B88" s="475"/>
      <c r="C88" s="475"/>
      <c r="D88" s="475"/>
      <c r="E88" s="475"/>
      <c r="F88" s="475"/>
      <c r="G88" s="475"/>
      <c r="H88" s="27"/>
      <c r="I88" s="474"/>
      <c r="J88" s="475"/>
      <c r="K88" s="475"/>
      <c r="L88" s="475"/>
      <c r="M88" s="475"/>
      <c r="N88" s="475"/>
      <c r="O88" s="475"/>
      <c r="P88" s="475"/>
      <c r="Q88" s="475"/>
      <c r="R88" s="475"/>
      <c r="S88" s="475"/>
      <c r="T88" s="475"/>
      <c r="U88" s="475"/>
      <c r="V88" s="475"/>
      <c r="W88" s="475"/>
      <c r="X88" s="475"/>
      <c r="Y88" s="475"/>
      <c r="Z88" s="475"/>
      <c r="AA88" s="27"/>
      <c r="AB88" s="474"/>
      <c r="AC88" s="475"/>
      <c r="AD88" s="475"/>
      <c r="AE88" s="475"/>
      <c r="AF88" s="475"/>
      <c r="AG88" s="475"/>
      <c r="AH88" s="475"/>
      <c r="AI88" s="475"/>
      <c r="AJ88" s="475"/>
      <c r="AK88" s="475"/>
      <c r="AL88" s="475"/>
      <c r="AM88" s="27"/>
      <c r="AN88" s="474"/>
      <c r="AO88" s="475"/>
      <c r="AP88" s="475"/>
      <c r="AQ88" s="475"/>
      <c r="AR88" s="475"/>
      <c r="AS88" s="475"/>
      <c r="AT88" s="475"/>
      <c r="AU88" s="475"/>
      <c r="AV88" s="475"/>
      <c r="AW88" s="27"/>
      <c r="AX88" s="474"/>
      <c r="AY88" s="475"/>
      <c r="AZ88" s="475"/>
      <c r="BA88" s="475"/>
      <c r="BB88" s="475"/>
      <c r="BC88" s="475"/>
      <c r="BD88" s="475"/>
      <c r="BE88" s="475"/>
      <c r="BF88" s="27"/>
    </row>
    <row r="89" spans="1:58" ht="9.9" customHeight="1">
      <c r="A89" s="476"/>
      <c r="B89" s="477"/>
      <c r="C89" s="477"/>
      <c r="D89" s="477"/>
      <c r="E89" s="477"/>
      <c r="F89" s="477"/>
      <c r="G89" s="477"/>
      <c r="H89" s="24" t="s">
        <v>74</v>
      </c>
      <c r="I89" s="476"/>
      <c r="J89" s="477"/>
      <c r="K89" s="477"/>
      <c r="L89" s="477"/>
      <c r="M89" s="477"/>
      <c r="N89" s="477"/>
      <c r="O89" s="477"/>
      <c r="P89" s="477"/>
      <c r="Q89" s="477"/>
      <c r="R89" s="477"/>
      <c r="S89" s="477"/>
      <c r="T89" s="477"/>
      <c r="U89" s="477"/>
      <c r="V89" s="477"/>
      <c r="W89" s="477"/>
      <c r="X89" s="477"/>
      <c r="Y89" s="477"/>
      <c r="Z89" s="477"/>
      <c r="AA89" s="24" t="s">
        <v>75</v>
      </c>
      <c r="AB89" s="476"/>
      <c r="AC89" s="477"/>
      <c r="AD89" s="477"/>
      <c r="AE89" s="477"/>
      <c r="AF89" s="477"/>
      <c r="AG89" s="477"/>
      <c r="AH89" s="477"/>
      <c r="AI89" s="477"/>
      <c r="AJ89" s="477"/>
      <c r="AK89" s="477"/>
      <c r="AL89" s="477"/>
      <c r="AM89" s="24" t="s">
        <v>76</v>
      </c>
      <c r="AN89" s="476"/>
      <c r="AO89" s="477"/>
      <c r="AP89" s="477"/>
      <c r="AQ89" s="477"/>
      <c r="AR89" s="477"/>
      <c r="AS89" s="477"/>
      <c r="AT89" s="477"/>
      <c r="AU89" s="477"/>
      <c r="AV89" s="477"/>
      <c r="AW89" s="24" t="s">
        <v>77</v>
      </c>
      <c r="AX89" s="476"/>
      <c r="AY89" s="477"/>
      <c r="AZ89" s="477"/>
      <c r="BA89" s="477"/>
      <c r="BB89" s="477"/>
      <c r="BC89" s="477"/>
      <c r="BD89" s="477"/>
      <c r="BE89" s="477"/>
      <c r="BF89" s="24" t="s">
        <v>78</v>
      </c>
    </row>
    <row r="90" spans="1:58" ht="5.25" customHeight="1">
      <c r="A90" s="596" t="s">
        <v>31</v>
      </c>
      <c r="B90" s="597"/>
      <c r="C90" s="597"/>
      <c r="D90" s="597"/>
      <c r="E90" s="597"/>
      <c r="F90" s="597"/>
      <c r="G90" s="597"/>
      <c r="H90" s="598"/>
      <c r="I90" s="466" t="s">
        <v>32</v>
      </c>
      <c r="J90" s="467"/>
      <c r="K90" s="467"/>
      <c r="L90" s="467"/>
      <c r="M90" s="467"/>
      <c r="N90" s="467"/>
      <c r="O90" s="467"/>
      <c r="P90" s="467"/>
      <c r="Q90" s="467"/>
      <c r="R90" s="467"/>
      <c r="S90" s="467"/>
      <c r="T90" s="467"/>
      <c r="U90" s="467"/>
      <c r="V90" s="467"/>
      <c r="W90" s="467"/>
      <c r="X90" s="467"/>
      <c r="Y90" s="467"/>
      <c r="Z90" s="467"/>
      <c r="AA90" s="467"/>
      <c r="AB90" s="467"/>
      <c r="AC90" s="467"/>
      <c r="AD90" s="467"/>
      <c r="AE90" s="467"/>
      <c r="AF90" s="467"/>
      <c r="AG90" s="468"/>
      <c r="AH90" s="466" t="s">
        <v>33</v>
      </c>
      <c r="AI90" s="467"/>
      <c r="AJ90" s="467"/>
      <c r="AK90" s="467"/>
      <c r="AL90" s="467"/>
      <c r="AM90" s="467"/>
      <c r="AN90" s="467"/>
      <c r="AO90" s="467"/>
      <c r="AP90" s="468"/>
      <c r="AQ90" s="466" t="s">
        <v>34</v>
      </c>
      <c r="AR90" s="467"/>
      <c r="AS90" s="467"/>
      <c r="AT90" s="467"/>
      <c r="AU90" s="467"/>
      <c r="AV90" s="467"/>
      <c r="AW90" s="468"/>
      <c r="AX90" s="466" t="s">
        <v>35</v>
      </c>
      <c r="AY90" s="467"/>
      <c r="AZ90" s="467"/>
      <c r="BA90" s="467"/>
      <c r="BB90" s="467"/>
      <c r="BC90" s="467"/>
      <c r="BD90" s="467"/>
      <c r="BE90" s="467"/>
      <c r="BF90" s="468"/>
    </row>
    <row r="91" spans="1:58" ht="9.9" customHeight="1">
      <c r="A91" s="599"/>
      <c r="B91" s="600"/>
      <c r="C91" s="600"/>
      <c r="D91" s="600"/>
      <c r="E91" s="600"/>
      <c r="F91" s="600"/>
      <c r="G91" s="600"/>
      <c r="H91" s="601"/>
      <c r="I91" s="469"/>
      <c r="J91" s="470"/>
      <c r="K91" s="470"/>
      <c r="L91" s="470"/>
      <c r="M91" s="470"/>
      <c r="N91" s="470"/>
      <c r="O91" s="470"/>
      <c r="P91" s="470"/>
      <c r="Q91" s="470"/>
      <c r="R91" s="470"/>
      <c r="S91" s="470"/>
      <c r="T91" s="470"/>
      <c r="U91" s="470"/>
      <c r="V91" s="470"/>
      <c r="W91" s="470"/>
      <c r="X91" s="470"/>
      <c r="Y91" s="470"/>
      <c r="Z91" s="470"/>
      <c r="AA91" s="470"/>
      <c r="AB91" s="470"/>
      <c r="AC91" s="470"/>
      <c r="AD91" s="470"/>
      <c r="AE91" s="470"/>
      <c r="AF91" s="470"/>
      <c r="AG91" s="471"/>
      <c r="AH91" s="469"/>
      <c r="AI91" s="470"/>
      <c r="AJ91" s="470"/>
      <c r="AK91" s="470"/>
      <c r="AL91" s="470"/>
      <c r="AM91" s="470"/>
      <c r="AN91" s="470"/>
      <c r="AO91" s="470"/>
      <c r="AP91" s="471"/>
      <c r="AQ91" s="469"/>
      <c r="AR91" s="470"/>
      <c r="AS91" s="470"/>
      <c r="AT91" s="470"/>
      <c r="AU91" s="470"/>
      <c r="AV91" s="470"/>
      <c r="AW91" s="471"/>
      <c r="AX91" s="469"/>
      <c r="AY91" s="470"/>
      <c r="AZ91" s="470"/>
      <c r="BA91" s="470"/>
      <c r="BB91" s="470"/>
      <c r="BC91" s="470"/>
      <c r="BD91" s="470"/>
      <c r="BE91" s="470"/>
      <c r="BF91" s="471"/>
    </row>
    <row r="92" spans="1:58" ht="9.9" customHeight="1">
      <c r="A92" s="472"/>
      <c r="B92" s="473"/>
      <c r="C92" s="473"/>
      <c r="D92" s="473"/>
      <c r="E92" s="473"/>
      <c r="F92" s="473"/>
      <c r="G92" s="473"/>
      <c r="H92" s="22"/>
      <c r="I92" s="472"/>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22"/>
      <c r="AH92" s="472"/>
      <c r="AI92" s="473"/>
      <c r="AJ92" s="473"/>
      <c r="AK92" s="473"/>
      <c r="AL92" s="473"/>
      <c r="AM92" s="473"/>
      <c r="AN92" s="473"/>
      <c r="AO92" s="473"/>
      <c r="AP92" s="22"/>
      <c r="AQ92" s="472"/>
      <c r="AR92" s="473"/>
      <c r="AS92" s="473"/>
      <c r="AT92" s="473"/>
      <c r="AU92" s="473"/>
      <c r="AV92" s="473"/>
      <c r="AW92" s="22"/>
      <c r="AX92" s="472"/>
      <c r="AY92" s="473"/>
      <c r="AZ92" s="473"/>
      <c r="BA92" s="473"/>
      <c r="BB92" s="473"/>
      <c r="BC92" s="473"/>
      <c r="BD92" s="473"/>
      <c r="BE92" s="473"/>
      <c r="BF92" s="22"/>
    </row>
    <row r="93" spans="1:58" ht="9.9" customHeight="1">
      <c r="A93" s="474"/>
      <c r="B93" s="475"/>
      <c r="C93" s="475"/>
      <c r="D93" s="475"/>
      <c r="E93" s="475"/>
      <c r="F93" s="475"/>
      <c r="G93" s="475"/>
      <c r="H93" s="27"/>
      <c r="I93" s="474"/>
      <c r="J93" s="475"/>
      <c r="K93" s="475"/>
      <c r="L93" s="475"/>
      <c r="M93" s="475"/>
      <c r="N93" s="475"/>
      <c r="O93" s="475"/>
      <c r="P93" s="475"/>
      <c r="Q93" s="475"/>
      <c r="R93" s="475"/>
      <c r="S93" s="475"/>
      <c r="T93" s="475"/>
      <c r="U93" s="475"/>
      <c r="V93" s="475"/>
      <c r="W93" s="475"/>
      <c r="X93" s="475"/>
      <c r="Y93" s="475"/>
      <c r="Z93" s="475"/>
      <c r="AA93" s="475"/>
      <c r="AB93" s="475"/>
      <c r="AC93" s="475"/>
      <c r="AD93" s="475"/>
      <c r="AE93" s="475"/>
      <c r="AF93" s="475"/>
      <c r="AG93" s="27"/>
      <c r="AH93" s="474"/>
      <c r="AI93" s="475"/>
      <c r="AJ93" s="475"/>
      <c r="AK93" s="475"/>
      <c r="AL93" s="475"/>
      <c r="AM93" s="475"/>
      <c r="AN93" s="475"/>
      <c r="AO93" s="475"/>
      <c r="AP93" s="27"/>
      <c r="AQ93" s="474"/>
      <c r="AR93" s="475"/>
      <c r="AS93" s="475"/>
      <c r="AT93" s="475"/>
      <c r="AU93" s="475"/>
      <c r="AV93" s="475"/>
      <c r="AW93" s="27"/>
      <c r="AX93" s="474"/>
      <c r="AY93" s="475"/>
      <c r="AZ93" s="475"/>
      <c r="BA93" s="475"/>
      <c r="BB93" s="475"/>
      <c r="BC93" s="475"/>
      <c r="BD93" s="475"/>
      <c r="BE93" s="475"/>
      <c r="BF93" s="27"/>
    </row>
    <row r="94" spans="1:58" ht="9.9" customHeight="1">
      <c r="A94" s="476"/>
      <c r="B94" s="477"/>
      <c r="C94" s="477"/>
      <c r="D94" s="477"/>
      <c r="E94" s="477"/>
      <c r="F94" s="477"/>
      <c r="G94" s="477"/>
      <c r="H94" s="24" t="s">
        <v>79</v>
      </c>
      <c r="I94" s="476"/>
      <c r="J94" s="477"/>
      <c r="K94" s="477"/>
      <c r="L94" s="477"/>
      <c r="M94" s="477"/>
      <c r="N94" s="477"/>
      <c r="O94" s="477"/>
      <c r="P94" s="477"/>
      <c r="Q94" s="477"/>
      <c r="R94" s="477"/>
      <c r="S94" s="477"/>
      <c r="T94" s="477"/>
      <c r="U94" s="477"/>
      <c r="V94" s="477"/>
      <c r="W94" s="477"/>
      <c r="X94" s="477"/>
      <c r="Y94" s="477"/>
      <c r="Z94" s="477"/>
      <c r="AA94" s="477"/>
      <c r="AB94" s="477"/>
      <c r="AC94" s="477"/>
      <c r="AD94" s="477"/>
      <c r="AE94" s="477"/>
      <c r="AF94" s="477"/>
      <c r="AG94" s="24" t="s">
        <v>80</v>
      </c>
      <c r="AH94" s="476"/>
      <c r="AI94" s="477"/>
      <c r="AJ94" s="477"/>
      <c r="AK94" s="477"/>
      <c r="AL94" s="477"/>
      <c r="AM94" s="477"/>
      <c r="AN94" s="477"/>
      <c r="AO94" s="477"/>
      <c r="AP94" s="24" t="s">
        <v>81</v>
      </c>
      <c r="AQ94" s="476"/>
      <c r="AR94" s="477"/>
      <c r="AS94" s="477"/>
      <c r="AT94" s="477"/>
      <c r="AU94" s="477"/>
      <c r="AV94" s="477"/>
      <c r="AW94" s="24" t="s">
        <v>82</v>
      </c>
      <c r="AX94" s="476"/>
      <c r="AY94" s="477"/>
      <c r="AZ94" s="477"/>
      <c r="BA94" s="477"/>
      <c r="BB94" s="477"/>
      <c r="BC94" s="477"/>
      <c r="BD94" s="477"/>
      <c r="BE94" s="477"/>
      <c r="BF94" s="24" t="s">
        <v>83</v>
      </c>
    </row>
    <row r="95" spans="1:58" ht="16.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9"/>
      <c r="AI95" s="29"/>
      <c r="AJ95" s="29"/>
      <c r="AK95" s="29"/>
      <c r="AL95" s="29"/>
      <c r="AM95" s="29"/>
      <c r="AN95" s="29"/>
      <c r="AO95" s="29"/>
      <c r="AP95" s="28"/>
      <c r="AQ95" s="28"/>
      <c r="AR95" s="28"/>
      <c r="AS95" s="28"/>
      <c r="AT95" s="28"/>
      <c r="AU95" s="367" t="s">
        <v>305</v>
      </c>
      <c r="AV95" s="367"/>
      <c r="AW95" s="367"/>
      <c r="AX95" s="367"/>
      <c r="AY95" s="367"/>
      <c r="AZ95" s="368" t="s">
        <v>332</v>
      </c>
      <c r="BA95" s="368"/>
      <c r="BB95" s="368"/>
      <c r="BC95" s="368"/>
      <c r="BD95" s="368"/>
      <c r="BE95" s="368"/>
      <c r="BF95" s="368"/>
    </row>
    <row r="96" spans="1:58" ht="0.75" customHeight="1">
      <c r="A96" s="88"/>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c r="AG96" s="88"/>
      <c r="AH96" s="89"/>
      <c r="AI96" s="89"/>
      <c r="AJ96" s="89"/>
      <c r="AK96" s="89"/>
      <c r="AL96" s="89"/>
      <c r="AM96" s="89"/>
      <c r="AN96" s="89"/>
      <c r="AO96" s="89"/>
      <c r="AP96" s="88"/>
      <c r="AQ96" s="88"/>
      <c r="AR96" s="88"/>
      <c r="AS96" s="88"/>
      <c r="AT96" s="88"/>
      <c r="AU96" s="90"/>
      <c r="AV96" s="90"/>
      <c r="AW96" s="90"/>
      <c r="AX96" s="90"/>
      <c r="AY96" s="90"/>
      <c r="AZ96" s="87"/>
      <c r="BA96" s="87"/>
      <c r="BB96" s="87"/>
      <c r="BC96" s="87"/>
      <c r="BD96" s="87"/>
      <c r="BE96" s="87"/>
      <c r="BF96" s="87"/>
    </row>
    <row r="97" spans="1:62" ht="21.75" customHeight="1">
      <c r="A97" s="620" t="s">
        <v>433</v>
      </c>
      <c r="B97" s="621"/>
      <c r="C97" s="621"/>
      <c r="D97" s="621"/>
      <c r="E97" s="621"/>
      <c r="F97" s="621"/>
      <c r="G97" s="621"/>
      <c r="H97" s="621"/>
      <c r="I97" s="621"/>
      <c r="J97" s="621"/>
      <c r="K97" s="621"/>
      <c r="L97" s="621"/>
      <c r="M97" s="621"/>
      <c r="N97" s="621"/>
      <c r="O97" s="621"/>
      <c r="P97" s="621"/>
      <c r="Q97" s="621"/>
      <c r="R97" s="621"/>
      <c r="S97" s="621"/>
      <c r="T97" s="621"/>
      <c r="U97" s="621"/>
      <c r="V97" s="621"/>
      <c r="W97" s="621"/>
      <c r="X97" s="621"/>
      <c r="Y97" s="621"/>
      <c r="Z97" s="621"/>
      <c r="AA97" s="621"/>
      <c r="AB97" s="621"/>
      <c r="AC97" s="621"/>
      <c r="AD97" s="621"/>
      <c r="AE97" s="621"/>
      <c r="AF97" s="621"/>
      <c r="AG97" s="621"/>
      <c r="AH97" s="621"/>
      <c r="AI97" s="621"/>
      <c r="AJ97" s="621"/>
      <c r="AK97" s="621"/>
      <c r="AL97" s="621"/>
      <c r="AM97" s="621"/>
      <c r="AN97" s="621"/>
      <c r="AO97" s="621"/>
      <c r="AP97" s="621"/>
      <c r="AQ97" s="621"/>
      <c r="AR97" s="621"/>
      <c r="AS97" s="621"/>
      <c r="AT97" s="621"/>
      <c r="AU97" s="621"/>
      <c r="AV97" s="621"/>
      <c r="AW97" s="621"/>
      <c r="AX97" s="621"/>
      <c r="AY97" s="621"/>
      <c r="AZ97" s="621"/>
      <c r="BA97" s="621"/>
      <c r="BB97" s="621"/>
      <c r="BC97" s="621"/>
      <c r="BD97" s="621"/>
      <c r="BE97" s="621"/>
      <c r="BF97" s="622"/>
    </row>
    <row r="98" spans="1:62" ht="3" customHeight="1">
      <c r="A98" s="623"/>
      <c r="B98" s="624"/>
      <c r="C98" s="624"/>
      <c r="D98" s="624"/>
      <c r="E98" s="624"/>
      <c r="F98" s="624"/>
      <c r="G98" s="624"/>
      <c r="H98" s="624"/>
      <c r="I98" s="624"/>
      <c r="J98" s="624"/>
      <c r="K98" s="624"/>
      <c r="L98" s="624"/>
      <c r="M98" s="624"/>
      <c r="N98" s="624"/>
      <c r="O98" s="624"/>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624"/>
      <c r="AM98" s="624"/>
      <c r="AN98" s="624"/>
      <c r="AO98" s="624"/>
      <c r="AP98" s="624"/>
      <c r="AQ98" s="624"/>
      <c r="AR98" s="624"/>
      <c r="AS98" s="624"/>
      <c r="AT98" s="624"/>
      <c r="AU98" s="624"/>
      <c r="AV98" s="624"/>
      <c r="AW98" s="624"/>
      <c r="AX98" s="624"/>
      <c r="AY98" s="624"/>
      <c r="AZ98" s="624"/>
      <c r="BA98" s="624"/>
      <c r="BB98" s="624"/>
      <c r="BC98" s="624"/>
      <c r="BD98" s="624"/>
      <c r="BE98" s="624"/>
      <c r="BF98" s="625"/>
    </row>
    <row r="99" spans="1:62" ht="9.9" customHeight="1">
      <c r="A99" s="478" t="s">
        <v>32</v>
      </c>
      <c r="B99" s="479"/>
      <c r="C99" s="479"/>
      <c r="D99" s="479"/>
      <c r="E99" s="479"/>
      <c r="F99" s="479"/>
      <c r="G99" s="479"/>
      <c r="H99" s="479"/>
      <c r="I99" s="479"/>
      <c r="J99" s="479"/>
      <c r="K99" s="479"/>
      <c r="L99" s="479"/>
      <c r="M99" s="479"/>
      <c r="N99" s="479"/>
      <c r="O99" s="479"/>
      <c r="P99" s="479"/>
      <c r="Q99" s="479"/>
      <c r="R99" s="479"/>
      <c r="S99" s="479"/>
      <c r="T99" s="479"/>
      <c r="U99" s="479"/>
      <c r="V99" s="479"/>
      <c r="W99" s="479"/>
      <c r="X99" s="479"/>
      <c r="Y99" s="479"/>
      <c r="Z99" s="479"/>
      <c r="AA99" s="479"/>
      <c r="AB99" s="479"/>
      <c r="AC99" s="479"/>
      <c r="AD99" s="479"/>
      <c r="AE99" s="479"/>
      <c r="AF99" s="479"/>
      <c r="AG99" s="479"/>
      <c r="AH99" s="480"/>
      <c r="AI99" s="490" t="s">
        <v>454</v>
      </c>
      <c r="AJ99" s="491"/>
      <c r="AK99" s="491"/>
      <c r="AL99" s="491"/>
      <c r="AM99" s="491"/>
      <c r="AN99" s="491"/>
      <c r="AO99" s="491"/>
      <c r="AP99" s="491"/>
      <c r="AQ99" s="491"/>
      <c r="AR99" s="491"/>
      <c r="AS99" s="491"/>
      <c r="AT99" s="491"/>
      <c r="AU99" s="491"/>
      <c r="AV99" s="492"/>
      <c r="AW99" s="484" t="s">
        <v>36</v>
      </c>
      <c r="AX99" s="485"/>
      <c r="AY99" s="485"/>
      <c r="AZ99" s="485"/>
      <c r="BA99" s="485"/>
      <c r="BB99" s="485"/>
      <c r="BC99" s="485"/>
      <c r="BD99" s="485"/>
      <c r="BE99" s="485"/>
      <c r="BF99" s="486"/>
    </row>
    <row r="100" spans="1:62" ht="3" customHeight="1">
      <c r="A100" s="481"/>
      <c r="B100" s="482"/>
      <c r="C100" s="482"/>
      <c r="D100" s="482"/>
      <c r="E100" s="482"/>
      <c r="F100" s="482"/>
      <c r="G100" s="482"/>
      <c r="H100" s="482"/>
      <c r="I100" s="482"/>
      <c r="J100" s="482"/>
      <c r="K100" s="482"/>
      <c r="L100" s="482"/>
      <c r="M100" s="482"/>
      <c r="N100" s="482"/>
      <c r="O100" s="482"/>
      <c r="P100" s="482"/>
      <c r="Q100" s="482"/>
      <c r="R100" s="482"/>
      <c r="S100" s="482"/>
      <c r="T100" s="482"/>
      <c r="U100" s="482"/>
      <c r="V100" s="482"/>
      <c r="W100" s="482"/>
      <c r="X100" s="482"/>
      <c r="Y100" s="482"/>
      <c r="Z100" s="482"/>
      <c r="AA100" s="482"/>
      <c r="AB100" s="482"/>
      <c r="AC100" s="482"/>
      <c r="AD100" s="482"/>
      <c r="AE100" s="482"/>
      <c r="AF100" s="482"/>
      <c r="AG100" s="482"/>
      <c r="AH100" s="483"/>
      <c r="AI100" s="493"/>
      <c r="AJ100" s="494"/>
      <c r="AK100" s="494"/>
      <c r="AL100" s="494"/>
      <c r="AM100" s="494"/>
      <c r="AN100" s="494"/>
      <c r="AO100" s="494"/>
      <c r="AP100" s="494"/>
      <c r="AQ100" s="494"/>
      <c r="AR100" s="494"/>
      <c r="AS100" s="494"/>
      <c r="AT100" s="494"/>
      <c r="AU100" s="494"/>
      <c r="AV100" s="495"/>
      <c r="AW100" s="487"/>
      <c r="AX100" s="488"/>
      <c r="AY100" s="488"/>
      <c r="AZ100" s="488"/>
      <c r="BA100" s="488"/>
      <c r="BB100" s="488"/>
      <c r="BC100" s="488"/>
      <c r="BD100" s="488"/>
      <c r="BE100" s="488"/>
      <c r="BF100" s="489"/>
    </row>
    <row r="101" spans="1:62" ht="9.9" customHeight="1">
      <c r="A101" s="472"/>
      <c r="B101" s="473"/>
      <c r="C101" s="473"/>
      <c r="D101" s="473"/>
      <c r="E101" s="473"/>
      <c r="F101" s="473"/>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22"/>
      <c r="AI101" s="472"/>
      <c r="AJ101" s="473"/>
      <c r="AK101" s="473"/>
      <c r="AL101" s="473"/>
      <c r="AM101" s="473"/>
      <c r="AN101" s="473"/>
      <c r="AO101" s="473"/>
      <c r="AP101" s="473"/>
      <c r="AQ101" s="473"/>
      <c r="AR101" s="473"/>
      <c r="AS101" s="473"/>
      <c r="AT101" s="473"/>
      <c r="AU101" s="473"/>
      <c r="AV101" s="22"/>
      <c r="AW101" s="472"/>
      <c r="AX101" s="473"/>
      <c r="AY101" s="473"/>
      <c r="AZ101" s="473"/>
      <c r="BA101" s="473"/>
      <c r="BB101" s="473"/>
      <c r="BC101" s="473"/>
      <c r="BD101" s="473"/>
      <c r="BE101" s="473"/>
      <c r="BF101" s="22"/>
    </row>
    <row r="102" spans="1:62" ht="7.5" customHeight="1">
      <c r="A102" s="474"/>
      <c r="B102" s="475"/>
      <c r="C102" s="475"/>
      <c r="D102" s="475"/>
      <c r="E102" s="475"/>
      <c r="F102" s="475"/>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27"/>
      <c r="AI102" s="474"/>
      <c r="AJ102" s="475"/>
      <c r="AK102" s="475"/>
      <c r="AL102" s="475"/>
      <c r="AM102" s="475"/>
      <c r="AN102" s="475"/>
      <c r="AO102" s="475"/>
      <c r="AP102" s="475"/>
      <c r="AQ102" s="475"/>
      <c r="AR102" s="475"/>
      <c r="AS102" s="475"/>
      <c r="AT102" s="475"/>
      <c r="AU102" s="475"/>
      <c r="AV102" s="27"/>
      <c r="AW102" s="474"/>
      <c r="AX102" s="475"/>
      <c r="AY102" s="475"/>
      <c r="AZ102" s="475"/>
      <c r="BA102" s="475"/>
      <c r="BB102" s="475"/>
      <c r="BC102" s="475"/>
      <c r="BD102" s="475"/>
      <c r="BE102" s="475"/>
      <c r="BF102" s="27"/>
    </row>
    <row r="103" spans="1:62" ht="9.9" customHeight="1">
      <c r="A103" s="476"/>
      <c r="B103" s="477"/>
      <c r="C103" s="477"/>
      <c r="D103" s="477"/>
      <c r="E103" s="477"/>
      <c r="F103" s="477"/>
      <c r="G103" s="477"/>
      <c r="H103" s="477"/>
      <c r="I103" s="477"/>
      <c r="J103" s="477"/>
      <c r="K103" s="477"/>
      <c r="L103" s="477"/>
      <c r="M103" s="477"/>
      <c r="N103" s="477"/>
      <c r="O103" s="477"/>
      <c r="P103" s="477"/>
      <c r="Q103" s="477"/>
      <c r="R103" s="477"/>
      <c r="S103" s="477"/>
      <c r="T103" s="477"/>
      <c r="U103" s="477"/>
      <c r="V103" s="477"/>
      <c r="W103" s="477"/>
      <c r="X103" s="477"/>
      <c r="Y103" s="477"/>
      <c r="Z103" s="477"/>
      <c r="AA103" s="477"/>
      <c r="AB103" s="477"/>
      <c r="AC103" s="477"/>
      <c r="AD103" s="477"/>
      <c r="AE103" s="477"/>
      <c r="AF103" s="477"/>
      <c r="AG103" s="477"/>
      <c r="AH103" s="24" t="s">
        <v>84</v>
      </c>
      <c r="AI103" s="476"/>
      <c r="AJ103" s="477"/>
      <c r="AK103" s="477"/>
      <c r="AL103" s="477"/>
      <c r="AM103" s="477"/>
      <c r="AN103" s="477"/>
      <c r="AO103" s="477"/>
      <c r="AP103" s="477"/>
      <c r="AQ103" s="477"/>
      <c r="AR103" s="477"/>
      <c r="AS103" s="477"/>
      <c r="AT103" s="477"/>
      <c r="AU103" s="477"/>
      <c r="AV103" s="24" t="s">
        <v>85</v>
      </c>
      <c r="AW103" s="476"/>
      <c r="AX103" s="477"/>
      <c r="AY103" s="477"/>
      <c r="AZ103" s="477"/>
      <c r="BA103" s="477"/>
      <c r="BB103" s="477"/>
      <c r="BC103" s="477"/>
      <c r="BD103" s="477"/>
      <c r="BE103" s="477"/>
      <c r="BF103" s="24" t="s">
        <v>316</v>
      </c>
    </row>
    <row r="104" spans="1:62" ht="45" customHeight="1">
      <c r="A104" s="279" t="s">
        <v>486</v>
      </c>
      <c r="B104" s="280"/>
      <c r="C104" s="280"/>
      <c r="D104" s="280"/>
      <c r="E104" s="280"/>
      <c r="F104" s="280"/>
      <c r="G104" s="280"/>
      <c r="H104" s="280"/>
      <c r="I104" s="280"/>
      <c r="J104" s="280"/>
      <c r="K104" s="280"/>
      <c r="L104" s="280"/>
      <c r="M104" s="280"/>
      <c r="N104" s="280"/>
      <c r="O104" s="280"/>
      <c r="P104" s="280"/>
      <c r="Q104" s="280"/>
      <c r="R104" s="280"/>
      <c r="S104" s="280"/>
      <c r="T104" s="280"/>
      <c r="U104" s="280"/>
      <c r="V104" s="280"/>
      <c r="W104" s="280"/>
      <c r="X104" s="280"/>
      <c r="Y104" s="280"/>
      <c r="Z104" s="280"/>
      <c r="AA104" s="280"/>
      <c r="AB104" s="280"/>
      <c r="AC104" s="280"/>
      <c r="AD104" s="280"/>
      <c r="AE104" s="280"/>
      <c r="AF104" s="280"/>
      <c r="AG104" s="280"/>
      <c r="AH104" s="280"/>
      <c r="AI104" s="280"/>
      <c r="AJ104" s="280"/>
      <c r="AK104" s="280"/>
      <c r="AL104" s="280"/>
      <c r="AM104" s="280"/>
      <c r="AN104" s="280"/>
      <c r="AO104" s="280"/>
      <c r="AP104" s="280"/>
      <c r="AQ104" s="280"/>
      <c r="AR104" s="280"/>
      <c r="AS104" s="280"/>
      <c r="AT104" s="280"/>
      <c r="AU104" s="280"/>
      <c r="AV104" s="280"/>
      <c r="AW104" s="280"/>
      <c r="AX104" s="280"/>
      <c r="AY104" s="280"/>
      <c r="AZ104" s="280"/>
      <c r="BA104" s="280"/>
      <c r="BB104" s="280"/>
      <c r="BC104" s="280"/>
      <c r="BD104" s="280"/>
      <c r="BE104" s="280"/>
      <c r="BF104" s="281"/>
    </row>
    <row r="105" spans="1:62" ht="9.9" customHeight="1" thickBot="1">
      <c r="A105" s="10"/>
      <c r="B105" s="150"/>
      <c r="C105" s="150"/>
      <c r="D105" s="150"/>
      <c r="E105" s="282" t="s">
        <v>422</v>
      </c>
      <c r="F105" s="282"/>
      <c r="G105" s="282"/>
      <c r="H105" s="282"/>
      <c r="I105" s="282"/>
      <c r="J105" s="282"/>
      <c r="K105" s="282"/>
      <c r="L105" s="282"/>
      <c r="M105" s="282"/>
      <c r="N105" s="282"/>
      <c r="O105" s="282"/>
      <c r="P105" s="282"/>
      <c r="Q105" s="282"/>
      <c r="R105" s="282"/>
      <c r="S105" s="282"/>
      <c r="T105" s="282"/>
      <c r="U105" s="282"/>
      <c r="V105" s="282"/>
      <c r="W105" s="282"/>
      <c r="X105" s="282"/>
      <c r="Y105" s="282"/>
      <c r="Z105" s="282"/>
      <c r="AA105" s="282"/>
      <c r="AB105" s="282"/>
      <c r="AC105" s="282"/>
      <c r="AD105" s="282"/>
      <c r="AE105" s="282"/>
      <c r="AF105" s="282"/>
      <c r="AG105" s="282"/>
      <c r="AH105" s="282"/>
      <c r="AI105" s="282"/>
      <c r="AJ105" s="282"/>
      <c r="AK105" s="282"/>
      <c r="AL105" s="282"/>
      <c r="AM105" s="282"/>
      <c r="AN105" s="282"/>
      <c r="AO105" s="282"/>
      <c r="AP105" s="282"/>
      <c r="AQ105" s="282"/>
      <c r="AR105" s="282"/>
      <c r="AS105" s="282"/>
      <c r="AT105" s="282"/>
      <c r="AU105" s="282"/>
      <c r="AV105" s="282"/>
      <c r="AW105" s="282"/>
      <c r="AX105" s="282"/>
      <c r="AY105" s="282"/>
      <c r="AZ105" s="282"/>
      <c r="BA105" s="282"/>
      <c r="BB105" s="282"/>
      <c r="BC105" s="282"/>
      <c r="BD105" s="282"/>
      <c r="BE105" s="150"/>
      <c r="BF105" s="14"/>
    </row>
    <row r="106" spans="1:62" ht="9.9" customHeight="1">
      <c r="A106" s="10"/>
      <c r="B106" s="206"/>
      <c r="C106" s="207"/>
      <c r="D106" s="150"/>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150"/>
      <c r="BF106" s="14"/>
    </row>
    <row r="107" spans="1:62" ht="9.9" customHeight="1" thickBot="1">
      <c r="A107" s="10"/>
      <c r="B107" s="208"/>
      <c r="C107" s="209"/>
      <c r="D107" s="150"/>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3"/>
      <c r="AI107" s="283"/>
      <c r="AJ107" s="283"/>
      <c r="AK107" s="283"/>
      <c r="AL107" s="283"/>
      <c r="AM107" s="283"/>
      <c r="AN107" s="283"/>
      <c r="AO107" s="283"/>
      <c r="AP107" s="283"/>
      <c r="AQ107" s="283"/>
      <c r="AR107" s="283"/>
      <c r="AS107" s="283"/>
      <c r="AT107" s="283"/>
      <c r="AU107" s="283"/>
      <c r="AV107" s="283"/>
      <c r="AW107" s="283"/>
      <c r="AX107" s="283"/>
      <c r="AY107" s="283"/>
      <c r="AZ107" s="283"/>
      <c r="BA107" s="283"/>
      <c r="BB107" s="283"/>
      <c r="BC107" s="283"/>
      <c r="BD107" s="283"/>
      <c r="BE107" s="150"/>
      <c r="BF107" s="14"/>
    </row>
    <row r="108" spans="1:62" ht="9.9" customHeight="1">
      <c r="A108" s="10"/>
      <c r="B108" s="150"/>
      <c r="C108" s="150"/>
      <c r="D108" s="150"/>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334" t="s">
        <v>432</v>
      </c>
      <c r="BF108" s="335"/>
    </row>
    <row r="109" spans="1:62" ht="12.75" customHeight="1">
      <c r="A109" s="614" t="s">
        <v>434</v>
      </c>
      <c r="B109" s="615"/>
      <c r="C109" s="615"/>
      <c r="D109" s="615"/>
      <c r="E109" s="615"/>
      <c r="F109" s="615"/>
      <c r="G109" s="615"/>
      <c r="H109" s="615"/>
      <c r="I109" s="615"/>
      <c r="J109" s="615"/>
      <c r="K109" s="615"/>
      <c r="L109" s="615"/>
      <c r="M109" s="615"/>
      <c r="N109" s="615"/>
      <c r="O109" s="615"/>
      <c r="P109" s="615"/>
      <c r="Q109" s="615"/>
      <c r="R109" s="615"/>
      <c r="S109" s="615"/>
      <c r="T109" s="615"/>
      <c r="U109" s="615"/>
      <c r="V109" s="615"/>
      <c r="W109" s="615"/>
      <c r="X109" s="615"/>
      <c r="Y109" s="615"/>
      <c r="Z109" s="615"/>
      <c r="AA109" s="615"/>
      <c r="AB109" s="615"/>
      <c r="AC109" s="615"/>
      <c r="AD109" s="615"/>
      <c r="AE109" s="615"/>
      <c r="AF109" s="615"/>
      <c r="AG109" s="615"/>
      <c r="AH109" s="615"/>
      <c r="AI109" s="615"/>
      <c r="AJ109" s="615"/>
      <c r="AK109" s="615"/>
      <c r="AL109" s="615"/>
      <c r="AM109" s="615"/>
      <c r="AN109" s="615"/>
      <c r="AO109" s="615"/>
      <c r="AP109" s="615"/>
      <c r="AQ109" s="615"/>
      <c r="AR109" s="615"/>
      <c r="AS109" s="615"/>
      <c r="AT109" s="615"/>
      <c r="AU109" s="615"/>
      <c r="AV109" s="615"/>
      <c r="AW109" s="615"/>
      <c r="AX109" s="615"/>
      <c r="AY109" s="615"/>
      <c r="AZ109" s="615"/>
      <c r="BA109" s="615"/>
      <c r="BB109" s="615"/>
      <c r="BC109" s="615"/>
      <c r="BD109" s="615"/>
      <c r="BE109" s="615"/>
      <c r="BF109" s="616"/>
    </row>
    <row r="110" spans="1:62" ht="32.25" customHeight="1">
      <c r="A110" s="617"/>
      <c r="B110" s="618"/>
      <c r="C110" s="618"/>
      <c r="D110" s="618"/>
      <c r="E110" s="618"/>
      <c r="F110" s="618"/>
      <c r="G110" s="618"/>
      <c r="H110" s="618"/>
      <c r="I110" s="618"/>
      <c r="J110" s="618"/>
      <c r="K110" s="618"/>
      <c r="L110" s="618"/>
      <c r="M110" s="618"/>
      <c r="N110" s="618"/>
      <c r="O110" s="618"/>
      <c r="P110" s="618"/>
      <c r="Q110" s="618"/>
      <c r="R110" s="618"/>
      <c r="S110" s="618"/>
      <c r="T110" s="618"/>
      <c r="U110" s="618"/>
      <c r="V110" s="618"/>
      <c r="W110" s="618"/>
      <c r="X110" s="618"/>
      <c r="Y110" s="618"/>
      <c r="Z110" s="618"/>
      <c r="AA110" s="618"/>
      <c r="AB110" s="618"/>
      <c r="AC110" s="618"/>
      <c r="AD110" s="618"/>
      <c r="AE110" s="618"/>
      <c r="AF110" s="618"/>
      <c r="AG110" s="618"/>
      <c r="AH110" s="618"/>
      <c r="AI110" s="618"/>
      <c r="AJ110" s="618"/>
      <c r="AK110" s="618"/>
      <c r="AL110" s="618"/>
      <c r="AM110" s="618"/>
      <c r="AN110" s="618"/>
      <c r="AO110" s="618"/>
      <c r="AP110" s="618"/>
      <c r="AQ110" s="618"/>
      <c r="AR110" s="618"/>
      <c r="AS110" s="618"/>
      <c r="AT110" s="618"/>
      <c r="AU110" s="618"/>
      <c r="AV110" s="618"/>
      <c r="AW110" s="618"/>
      <c r="AX110" s="618"/>
      <c r="AY110" s="618"/>
      <c r="AZ110" s="618"/>
      <c r="BA110" s="618"/>
      <c r="BB110" s="618"/>
      <c r="BC110" s="618"/>
      <c r="BD110" s="618"/>
      <c r="BE110" s="618"/>
      <c r="BF110" s="619"/>
    </row>
    <row r="111" spans="1:62" ht="3.75" customHeight="1" thickBot="1">
      <c r="A111" s="30"/>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2"/>
    </row>
    <row r="112" spans="1:62" ht="9.9" customHeight="1">
      <c r="A112" s="33"/>
      <c r="B112" s="210"/>
      <c r="C112" s="211"/>
      <c r="D112" s="34"/>
      <c r="E112" s="377" t="s">
        <v>337</v>
      </c>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377"/>
      <c r="AI112" s="377"/>
      <c r="AJ112" s="377"/>
      <c r="AK112" s="377"/>
      <c r="AL112" s="377"/>
      <c r="AM112" s="377"/>
      <c r="AN112" s="377"/>
      <c r="AO112" s="377"/>
      <c r="AP112" s="377"/>
      <c r="AQ112" s="377"/>
      <c r="AR112" s="377"/>
      <c r="AS112" s="377"/>
      <c r="AT112" s="377"/>
      <c r="AU112" s="377"/>
      <c r="AV112" s="377"/>
      <c r="AW112" s="377"/>
      <c r="AX112" s="377"/>
      <c r="AY112" s="377"/>
      <c r="AZ112" s="377"/>
      <c r="BA112" s="377"/>
      <c r="BB112" s="377"/>
      <c r="BC112" s="377"/>
      <c r="BD112" s="377"/>
      <c r="BE112" s="377"/>
      <c r="BF112" s="378"/>
      <c r="BJ112" s="1" t="b">
        <f>IF(B112="x",1)</f>
        <v>0</v>
      </c>
    </row>
    <row r="113" spans="1:62" ht="9.75" customHeight="1" thickBot="1">
      <c r="A113" s="10"/>
      <c r="B113" s="212"/>
      <c r="C113" s="213"/>
      <c r="D113" s="11"/>
      <c r="E113" s="377" t="s">
        <v>336</v>
      </c>
      <c r="F113" s="377"/>
      <c r="G113" s="377"/>
      <c r="H113" s="377"/>
      <c r="I113" s="377"/>
      <c r="J113" s="377"/>
      <c r="K113" s="377"/>
      <c r="L113" s="377"/>
      <c r="M113" s="377"/>
      <c r="N113" s="377"/>
      <c r="O113" s="377"/>
      <c r="P113" s="377"/>
      <c r="Q113" s="377"/>
      <c r="R113" s="377"/>
      <c r="S113" s="377"/>
      <c r="T113" s="377"/>
      <c r="U113" s="377"/>
      <c r="V113" s="377"/>
      <c r="W113" s="377"/>
      <c r="X113" s="377"/>
      <c r="Y113" s="377"/>
      <c r="Z113" s="377"/>
      <c r="AA113" s="377"/>
      <c r="AB113" s="377"/>
      <c r="AC113" s="377"/>
      <c r="AD113" s="377"/>
      <c r="AE113" s="377"/>
      <c r="AF113" s="377"/>
      <c r="AG113" s="377"/>
      <c r="AH113" s="377"/>
      <c r="AI113" s="377"/>
      <c r="AJ113" s="377"/>
      <c r="AK113" s="377"/>
      <c r="AL113" s="377"/>
      <c r="AM113" s="377"/>
      <c r="AN113" s="377"/>
      <c r="AO113" s="377"/>
      <c r="AP113" s="377"/>
      <c r="AQ113" s="377"/>
      <c r="AR113" s="377"/>
      <c r="AS113" s="377"/>
      <c r="AT113" s="377"/>
      <c r="AU113" s="377"/>
      <c r="AV113" s="377"/>
      <c r="AW113" s="377"/>
      <c r="AX113" s="377"/>
      <c r="AY113" s="377"/>
      <c r="AZ113" s="377"/>
      <c r="BA113" s="377"/>
      <c r="BB113" s="377"/>
      <c r="BC113" s="377"/>
      <c r="BD113" s="377"/>
      <c r="BE113" s="377"/>
      <c r="BF113" s="378"/>
    </row>
    <row r="114" spans="1:62" ht="2.25" customHeight="1" thickBot="1">
      <c r="A114" s="10"/>
      <c r="B114" s="34"/>
      <c r="C114" s="34"/>
      <c r="D114" s="11"/>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6"/>
    </row>
    <row r="115" spans="1:62" ht="4.5" customHeight="1">
      <c r="A115" s="10"/>
      <c r="B115" s="34"/>
      <c r="C115" s="34"/>
      <c r="D115" s="11"/>
      <c r="E115" s="35"/>
      <c r="F115" s="35"/>
      <c r="G115" s="387"/>
      <c r="H115" s="35"/>
      <c r="I115" s="379" t="s">
        <v>309</v>
      </c>
      <c r="J115" s="379"/>
      <c r="K115" s="379"/>
      <c r="L115" s="379"/>
      <c r="M115" s="379"/>
      <c r="N115" s="379"/>
      <c r="O115" s="379"/>
      <c r="P115" s="379"/>
      <c r="Q115" s="35"/>
      <c r="R115" s="35"/>
      <c r="S115" s="35"/>
      <c r="T115" s="35"/>
      <c r="U115" s="35"/>
      <c r="V115" s="35"/>
      <c r="W115" s="35"/>
      <c r="X115" s="387"/>
      <c r="Y115" s="35"/>
      <c r="Z115" s="379" t="s">
        <v>310</v>
      </c>
      <c r="AA115" s="379"/>
      <c r="AB115" s="379"/>
      <c r="AC115" s="379"/>
      <c r="AD115" s="379"/>
      <c r="AE115" s="379"/>
      <c r="AF115" s="379"/>
      <c r="AG115" s="379"/>
      <c r="AH115" s="379"/>
      <c r="AI115" s="379"/>
      <c r="AJ115" s="379"/>
      <c r="AK115" s="379"/>
      <c r="AL115" s="35"/>
      <c r="AM115" s="35"/>
      <c r="AN115" s="35"/>
      <c r="AO115" s="35"/>
      <c r="AP115" s="35"/>
      <c r="AQ115" s="35"/>
      <c r="AR115" s="35"/>
      <c r="AS115" s="35"/>
      <c r="AT115" s="35"/>
      <c r="AU115" s="35"/>
      <c r="AV115" s="35"/>
      <c r="AW115" s="35"/>
      <c r="AX115" s="35"/>
      <c r="AY115" s="35"/>
      <c r="AZ115" s="35"/>
      <c r="BA115" s="35"/>
      <c r="BB115" s="35"/>
      <c r="BC115" s="35"/>
      <c r="BD115" s="35"/>
      <c r="BE115" s="35"/>
      <c r="BF115" s="36"/>
    </row>
    <row r="116" spans="1:62" ht="6.75" customHeight="1" thickBot="1">
      <c r="A116" s="10"/>
      <c r="B116" s="34"/>
      <c r="C116" s="34"/>
      <c r="D116" s="11"/>
      <c r="E116" s="35"/>
      <c r="F116" s="35"/>
      <c r="G116" s="388"/>
      <c r="H116" s="35"/>
      <c r="I116" s="379"/>
      <c r="J116" s="379"/>
      <c r="K116" s="379"/>
      <c r="L116" s="379"/>
      <c r="M116" s="379"/>
      <c r="N116" s="379"/>
      <c r="O116" s="379"/>
      <c r="P116" s="379"/>
      <c r="Q116" s="35"/>
      <c r="R116" s="35"/>
      <c r="S116" s="35"/>
      <c r="T116" s="35"/>
      <c r="U116" s="35"/>
      <c r="V116" s="35"/>
      <c r="W116" s="35"/>
      <c r="X116" s="388"/>
      <c r="Y116" s="35"/>
      <c r="Z116" s="379"/>
      <c r="AA116" s="379"/>
      <c r="AB116" s="379"/>
      <c r="AC116" s="379"/>
      <c r="AD116" s="379"/>
      <c r="AE116" s="379"/>
      <c r="AF116" s="379"/>
      <c r="AG116" s="379"/>
      <c r="AH116" s="379"/>
      <c r="AI116" s="379"/>
      <c r="AJ116" s="379"/>
      <c r="AK116" s="379"/>
      <c r="AL116" s="35"/>
      <c r="AM116" s="35"/>
      <c r="AN116" s="35"/>
      <c r="AO116" s="35"/>
      <c r="AP116" s="35"/>
      <c r="AQ116" s="35"/>
      <c r="AR116" s="35"/>
      <c r="AS116" s="35"/>
      <c r="AT116" s="35"/>
      <c r="AU116" s="35"/>
      <c r="AV116" s="35"/>
      <c r="AW116" s="35"/>
      <c r="AX116" s="35"/>
      <c r="AY116" s="35"/>
      <c r="AZ116" s="35"/>
      <c r="BA116" s="35"/>
      <c r="BB116" s="35"/>
      <c r="BC116" s="35"/>
      <c r="BD116" s="35"/>
      <c r="BE116" s="336" t="s">
        <v>86</v>
      </c>
      <c r="BF116" s="337"/>
    </row>
    <row r="117" spans="1:62" ht="6.75" customHeight="1">
      <c r="A117" s="10"/>
      <c r="B117" s="152"/>
      <c r="C117" s="152"/>
      <c r="D117" s="150"/>
      <c r="E117" s="149"/>
      <c r="F117" s="149"/>
      <c r="G117" s="44"/>
      <c r="H117" s="149"/>
      <c r="I117" s="148"/>
      <c r="J117" s="148"/>
      <c r="K117" s="148"/>
      <c r="L117" s="148"/>
      <c r="M117" s="148"/>
      <c r="N117" s="148"/>
      <c r="O117" s="148"/>
      <c r="P117" s="148"/>
      <c r="Q117" s="149"/>
      <c r="R117" s="149"/>
      <c r="S117" s="149"/>
      <c r="T117" s="149"/>
      <c r="U117" s="149"/>
      <c r="V117" s="149"/>
      <c r="W117" s="149"/>
      <c r="X117" s="44"/>
      <c r="Y117" s="149"/>
      <c r="Z117" s="148"/>
      <c r="AA117" s="148"/>
      <c r="AB117" s="148"/>
      <c r="AC117" s="148"/>
      <c r="AD117" s="148"/>
      <c r="AE117" s="148"/>
      <c r="AF117" s="148"/>
      <c r="AG117" s="148"/>
      <c r="AH117" s="148"/>
      <c r="AI117" s="148"/>
      <c r="AJ117" s="148"/>
      <c r="AK117" s="148"/>
      <c r="AL117" s="149"/>
      <c r="AM117" s="149"/>
      <c r="AN117" s="149"/>
      <c r="AO117" s="149"/>
      <c r="AP117" s="149"/>
      <c r="AQ117" s="149"/>
      <c r="AR117" s="149"/>
      <c r="AS117" s="149"/>
      <c r="AT117" s="149"/>
      <c r="AU117" s="149"/>
      <c r="AV117" s="149"/>
      <c r="AW117" s="149"/>
      <c r="AX117" s="149"/>
      <c r="AY117" s="149"/>
      <c r="AZ117" s="149"/>
      <c r="BA117" s="149"/>
      <c r="BB117" s="149"/>
      <c r="BC117" s="149"/>
      <c r="BD117" s="149"/>
      <c r="BE117" s="336"/>
      <c r="BF117" s="337"/>
    </row>
    <row r="118" spans="1:62" ht="3" customHeight="1" thickBot="1">
      <c r="A118" s="37"/>
      <c r="B118" s="38"/>
      <c r="C118" s="38"/>
      <c r="D118" s="38"/>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39"/>
      <c r="AW118" s="39"/>
      <c r="AX118" s="39"/>
      <c r="AY118" s="39"/>
      <c r="AZ118" s="39"/>
      <c r="BA118" s="39"/>
      <c r="BB118" s="39"/>
      <c r="BC118" s="39"/>
      <c r="BD118" s="39"/>
      <c r="BE118" s="39"/>
      <c r="BF118" s="40"/>
    </row>
    <row r="119" spans="1:62" ht="9.75" customHeight="1">
      <c r="A119" s="41"/>
      <c r="B119" s="206"/>
      <c r="C119" s="207"/>
      <c r="D119" s="38"/>
      <c r="E119" s="397" t="s">
        <v>333</v>
      </c>
      <c r="F119" s="397"/>
      <c r="G119" s="397"/>
      <c r="H119" s="397"/>
      <c r="I119" s="397"/>
      <c r="J119" s="397"/>
      <c r="K119" s="397"/>
      <c r="L119" s="397"/>
      <c r="M119" s="397"/>
      <c r="N119" s="397"/>
      <c r="O119" s="397"/>
      <c r="P119" s="397"/>
      <c r="Q119" s="397"/>
      <c r="R119" s="397"/>
      <c r="S119" s="397"/>
      <c r="T119" s="397"/>
      <c r="U119" s="397"/>
      <c r="V119" s="397"/>
      <c r="W119" s="397"/>
      <c r="X119" s="397"/>
      <c r="Y119" s="397"/>
      <c r="Z119" s="397"/>
      <c r="AA119" s="397"/>
      <c r="AB119" s="397"/>
      <c r="AC119" s="397"/>
      <c r="AD119" s="397"/>
      <c r="AE119" s="397"/>
      <c r="AF119" s="397"/>
      <c r="AG119" s="397"/>
      <c r="AH119" s="397"/>
      <c r="AI119" s="397"/>
      <c r="AJ119" s="397"/>
      <c r="AK119" s="397"/>
      <c r="AL119" s="397"/>
      <c r="AM119" s="397"/>
      <c r="AN119" s="397"/>
      <c r="AO119" s="397"/>
      <c r="AP119" s="397"/>
      <c r="AQ119" s="397"/>
      <c r="AR119" s="397"/>
      <c r="AS119" s="397"/>
      <c r="AT119" s="397"/>
      <c r="AU119" s="397"/>
      <c r="AV119" s="397"/>
      <c r="AW119" s="397"/>
      <c r="AX119" s="397"/>
      <c r="AY119" s="397"/>
      <c r="AZ119" s="397"/>
      <c r="BA119" s="397"/>
      <c r="BB119" s="397"/>
      <c r="BC119" s="397"/>
      <c r="BD119" s="397"/>
      <c r="BE119" s="397"/>
      <c r="BF119" s="398"/>
      <c r="BJ119" s="1" t="b">
        <f>IF(B119="x",3)</f>
        <v>0</v>
      </c>
    </row>
    <row r="120" spans="1:62" ht="9.9" customHeight="1" thickBot="1">
      <c r="A120" s="10"/>
      <c r="B120" s="208"/>
      <c r="C120" s="209"/>
      <c r="D120" s="11"/>
      <c r="E120" s="397" t="s">
        <v>334</v>
      </c>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7"/>
      <c r="BA120" s="397"/>
      <c r="BB120" s="397"/>
      <c r="BC120" s="397"/>
      <c r="BD120" s="397"/>
      <c r="BE120" s="397"/>
      <c r="BF120" s="398"/>
    </row>
    <row r="121" spans="1:62" ht="4.5" customHeight="1" thickBot="1">
      <c r="A121" s="10"/>
      <c r="B121" s="38"/>
      <c r="C121" s="38"/>
      <c r="D121" s="11"/>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3"/>
    </row>
    <row r="122" spans="1:62" ht="4.5" customHeight="1">
      <c r="A122" s="10"/>
      <c r="B122" s="38"/>
      <c r="C122" s="38"/>
      <c r="D122" s="11"/>
      <c r="E122" s="35"/>
      <c r="F122" s="35"/>
      <c r="G122" s="380"/>
      <c r="H122" s="35"/>
      <c r="I122" s="379" t="s">
        <v>309</v>
      </c>
      <c r="J122" s="379"/>
      <c r="K122" s="379"/>
      <c r="L122" s="379"/>
      <c r="M122" s="379"/>
      <c r="N122" s="379"/>
      <c r="O122" s="379"/>
      <c r="P122" s="379"/>
      <c r="Q122" s="35"/>
      <c r="R122" s="35"/>
      <c r="S122" s="35"/>
      <c r="T122" s="35"/>
      <c r="U122" s="35"/>
      <c r="V122" s="35"/>
      <c r="W122" s="35"/>
      <c r="X122" s="380"/>
      <c r="Y122" s="35"/>
      <c r="Z122" s="379" t="s">
        <v>310</v>
      </c>
      <c r="AA122" s="379"/>
      <c r="AB122" s="379"/>
      <c r="AC122" s="379"/>
      <c r="AD122" s="379"/>
      <c r="AE122" s="379"/>
      <c r="AF122" s="379"/>
      <c r="AG122" s="379"/>
      <c r="AH122" s="379"/>
      <c r="AI122" s="379"/>
      <c r="AJ122" s="379"/>
      <c r="AK122" s="379"/>
      <c r="AL122" s="35"/>
      <c r="AM122" s="35"/>
      <c r="AN122" s="35"/>
      <c r="AO122" s="35"/>
      <c r="AP122" s="35"/>
      <c r="AQ122" s="35"/>
      <c r="AR122" s="35"/>
      <c r="AS122" s="35"/>
      <c r="AT122" s="35"/>
      <c r="AU122" s="35"/>
      <c r="AV122" s="35"/>
      <c r="AW122" s="35"/>
      <c r="AX122" s="35"/>
      <c r="AY122" s="35"/>
      <c r="AZ122" s="35"/>
      <c r="BA122" s="35"/>
      <c r="BB122" s="35"/>
      <c r="BC122" s="35"/>
      <c r="BD122" s="35"/>
      <c r="BE122" s="35"/>
      <c r="BF122" s="36"/>
    </row>
    <row r="123" spans="1:62" ht="4.5" customHeight="1" thickBot="1">
      <c r="A123" s="10"/>
      <c r="B123" s="38"/>
      <c r="C123" s="38"/>
      <c r="D123" s="11"/>
      <c r="E123" s="35"/>
      <c r="F123" s="35"/>
      <c r="G123" s="381"/>
      <c r="H123" s="35"/>
      <c r="I123" s="379"/>
      <c r="J123" s="379"/>
      <c r="K123" s="379"/>
      <c r="L123" s="379"/>
      <c r="M123" s="379"/>
      <c r="N123" s="379"/>
      <c r="O123" s="379"/>
      <c r="P123" s="379"/>
      <c r="Q123" s="35"/>
      <c r="R123" s="35"/>
      <c r="S123" s="35"/>
      <c r="T123" s="35"/>
      <c r="U123" s="35"/>
      <c r="V123" s="35"/>
      <c r="W123" s="35"/>
      <c r="X123" s="381"/>
      <c r="Y123" s="35"/>
      <c r="Z123" s="379"/>
      <c r="AA123" s="379"/>
      <c r="AB123" s="379"/>
      <c r="AC123" s="379"/>
      <c r="AD123" s="379"/>
      <c r="AE123" s="379"/>
      <c r="AF123" s="379"/>
      <c r="AG123" s="379"/>
      <c r="AH123" s="379"/>
      <c r="AI123" s="379"/>
      <c r="AJ123" s="379"/>
      <c r="AK123" s="379"/>
      <c r="AL123" s="35"/>
      <c r="AM123" s="35"/>
      <c r="AN123" s="35"/>
      <c r="AO123" s="35"/>
      <c r="AP123" s="35"/>
      <c r="AQ123" s="35"/>
      <c r="AR123" s="35"/>
      <c r="AS123" s="35"/>
      <c r="AT123" s="35"/>
      <c r="AU123" s="35"/>
      <c r="AV123" s="35"/>
      <c r="AW123" s="35"/>
      <c r="AX123" s="35"/>
      <c r="AY123" s="35"/>
      <c r="AZ123" s="35"/>
      <c r="BA123" s="35"/>
      <c r="BB123" s="35"/>
      <c r="BC123" s="35"/>
      <c r="BD123" s="35"/>
      <c r="BE123" s="35"/>
      <c r="BF123" s="36"/>
    </row>
    <row r="124" spans="1:62" ht="8.25" customHeight="1">
      <c r="A124" s="10"/>
      <c r="B124" s="38"/>
      <c r="C124" s="38"/>
      <c r="D124" s="11"/>
      <c r="E124" s="35"/>
      <c r="F124" s="35"/>
      <c r="G124" s="44"/>
      <c r="H124" s="35"/>
      <c r="I124" s="45"/>
      <c r="J124" s="45"/>
      <c r="K124" s="45"/>
      <c r="L124" s="45"/>
      <c r="M124" s="45"/>
      <c r="N124" s="45"/>
      <c r="O124" s="45"/>
      <c r="P124" s="45"/>
      <c r="Q124" s="35"/>
      <c r="R124" s="35"/>
      <c r="S124" s="35"/>
      <c r="T124" s="35"/>
      <c r="U124" s="35"/>
      <c r="V124" s="35"/>
      <c r="W124" s="35"/>
      <c r="X124" s="44"/>
      <c r="Y124" s="35"/>
      <c r="Z124" s="45"/>
      <c r="AA124" s="45"/>
      <c r="AB124" s="45"/>
      <c r="AC124" s="45"/>
      <c r="AD124" s="45"/>
      <c r="AE124" s="45"/>
      <c r="AF124" s="45"/>
      <c r="AG124" s="45"/>
      <c r="AH124" s="45"/>
      <c r="AI124" s="45"/>
      <c r="AJ124" s="45"/>
      <c r="AK124" s="45"/>
      <c r="AL124" s="35"/>
      <c r="AM124" s="35"/>
      <c r="AN124" s="35"/>
      <c r="AO124" s="35"/>
      <c r="AP124" s="35"/>
      <c r="AQ124" s="35"/>
      <c r="AR124" s="35"/>
      <c r="AS124" s="35"/>
      <c r="AT124" s="35"/>
      <c r="AU124" s="35"/>
      <c r="AV124" s="35"/>
      <c r="AW124" s="35"/>
      <c r="AX124" s="35"/>
      <c r="AY124" s="35"/>
      <c r="AZ124" s="35"/>
      <c r="BA124" s="35"/>
      <c r="BB124" s="35"/>
      <c r="BC124" s="35"/>
      <c r="BD124" s="35"/>
      <c r="BE124" s="389" t="s">
        <v>87</v>
      </c>
      <c r="BF124" s="390"/>
    </row>
    <row r="125" spans="1:62" ht="2.25" customHeight="1" thickBot="1">
      <c r="A125" s="10"/>
      <c r="B125" s="38"/>
      <c r="C125" s="38"/>
      <c r="D125" s="11"/>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6"/>
      <c r="BE125" s="46"/>
      <c r="BF125" s="47"/>
    </row>
    <row r="126" spans="1:62" ht="9.9" customHeight="1">
      <c r="A126" s="10"/>
      <c r="B126" s="206"/>
      <c r="C126" s="207"/>
      <c r="D126" s="11"/>
      <c r="E126" s="399" t="s">
        <v>341</v>
      </c>
      <c r="F126" s="399"/>
      <c r="G126" s="399"/>
      <c r="H126" s="399"/>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c r="AF126" s="399"/>
      <c r="AG126" s="399"/>
      <c r="AH126" s="399"/>
      <c r="AI126" s="399"/>
      <c r="AJ126" s="399"/>
      <c r="AK126" s="399"/>
      <c r="AL126" s="399"/>
      <c r="AM126" s="399"/>
      <c r="AN126" s="399"/>
      <c r="AO126" s="399"/>
      <c r="AP126" s="399"/>
      <c r="AQ126" s="399"/>
      <c r="AR126" s="399"/>
      <c r="AS126" s="399"/>
      <c r="AT126" s="399"/>
      <c r="AU126" s="399"/>
      <c r="AV126" s="399"/>
      <c r="AW126" s="399"/>
      <c r="AX126" s="399"/>
      <c r="AY126" s="399"/>
      <c r="AZ126" s="399"/>
      <c r="BA126" s="399"/>
      <c r="BB126" s="399"/>
      <c r="BC126" s="399"/>
      <c r="BD126" s="399"/>
      <c r="BE126" s="399"/>
      <c r="BF126" s="400"/>
    </row>
    <row r="127" spans="1:62" ht="11.25" customHeight="1" thickBot="1">
      <c r="A127" s="10"/>
      <c r="B127" s="208"/>
      <c r="C127" s="209"/>
      <c r="D127" s="11"/>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399"/>
      <c r="AT127" s="399"/>
      <c r="AU127" s="399"/>
      <c r="AV127" s="399"/>
      <c r="AW127" s="399"/>
      <c r="AX127" s="399"/>
      <c r="AY127" s="399"/>
      <c r="AZ127" s="399"/>
      <c r="BA127" s="399"/>
      <c r="BB127" s="399"/>
      <c r="BC127" s="399"/>
      <c r="BD127" s="399"/>
      <c r="BE127" s="399"/>
      <c r="BF127" s="400"/>
      <c r="BJ127" s="1" t="b">
        <f>IF(B126="x",5)</f>
        <v>0</v>
      </c>
    </row>
    <row r="128" spans="1:62" ht="4.5" customHeight="1" thickBot="1">
      <c r="A128" s="10"/>
      <c r="B128" s="396"/>
      <c r="C128" s="396"/>
      <c r="D128" s="11"/>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3"/>
    </row>
    <row r="129" spans="1:58" ht="4.5" customHeight="1">
      <c r="A129" s="10"/>
      <c r="B129" s="396"/>
      <c r="C129" s="396"/>
      <c r="D129" s="11"/>
      <c r="E129" s="35"/>
      <c r="F129" s="35"/>
      <c r="G129" s="380"/>
      <c r="H129" s="35"/>
      <c r="I129" s="379" t="s">
        <v>309</v>
      </c>
      <c r="J129" s="379"/>
      <c r="K129" s="379"/>
      <c r="L129" s="379"/>
      <c r="M129" s="379"/>
      <c r="N129" s="379"/>
      <c r="O129" s="379"/>
      <c r="P129" s="379"/>
      <c r="Q129" s="35"/>
      <c r="R129" s="35"/>
      <c r="S129" s="35"/>
      <c r="T129" s="35"/>
      <c r="U129" s="35"/>
      <c r="V129" s="35"/>
      <c r="W129" s="35"/>
      <c r="X129" s="380"/>
      <c r="Y129" s="35"/>
      <c r="Z129" s="379" t="s">
        <v>310</v>
      </c>
      <c r="AA129" s="379"/>
      <c r="AB129" s="379"/>
      <c r="AC129" s="379"/>
      <c r="AD129" s="379"/>
      <c r="AE129" s="379"/>
      <c r="AF129" s="379"/>
      <c r="AG129" s="379"/>
      <c r="AH129" s="379"/>
      <c r="AI129" s="379"/>
      <c r="AJ129" s="379"/>
      <c r="AK129" s="379"/>
      <c r="AL129" s="35"/>
      <c r="AM129" s="35"/>
      <c r="AN129" s="35"/>
      <c r="AO129" s="35"/>
      <c r="AP129" s="35"/>
      <c r="AQ129" s="35"/>
      <c r="AR129" s="35"/>
      <c r="AS129" s="35"/>
      <c r="AT129" s="35"/>
      <c r="AU129" s="35"/>
      <c r="AV129" s="35"/>
      <c r="AW129" s="35"/>
      <c r="AX129" s="35"/>
      <c r="AY129" s="35"/>
      <c r="AZ129" s="35"/>
      <c r="BA129" s="35"/>
      <c r="BB129" s="35"/>
      <c r="BC129" s="35"/>
      <c r="BD129" s="35"/>
      <c r="BE129" s="35"/>
      <c r="BF129" s="36"/>
    </row>
    <row r="130" spans="1:58" ht="4.5" customHeight="1" thickBot="1">
      <c r="A130" s="10"/>
      <c r="B130" s="11"/>
      <c r="C130" s="11"/>
      <c r="D130" s="11"/>
      <c r="E130" s="35"/>
      <c r="F130" s="35"/>
      <c r="G130" s="381"/>
      <c r="H130" s="35"/>
      <c r="I130" s="379"/>
      <c r="J130" s="379"/>
      <c r="K130" s="379"/>
      <c r="L130" s="379"/>
      <c r="M130" s="379"/>
      <c r="N130" s="379"/>
      <c r="O130" s="379"/>
      <c r="P130" s="379"/>
      <c r="Q130" s="35"/>
      <c r="R130" s="35"/>
      <c r="S130" s="35"/>
      <c r="T130" s="35"/>
      <c r="U130" s="35"/>
      <c r="V130" s="35"/>
      <c r="W130" s="35"/>
      <c r="X130" s="381"/>
      <c r="Y130" s="35"/>
      <c r="Z130" s="379"/>
      <c r="AA130" s="379"/>
      <c r="AB130" s="379"/>
      <c r="AC130" s="379"/>
      <c r="AD130" s="379"/>
      <c r="AE130" s="379"/>
      <c r="AF130" s="379"/>
      <c r="AG130" s="379"/>
      <c r="AH130" s="379"/>
      <c r="AI130" s="379"/>
      <c r="AJ130" s="379"/>
      <c r="AK130" s="379"/>
      <c r="AL130" s="35"/>
      <c r="AM130" s="35"/>
      <c r="AN130" s="35"/>
      <c r="AO130" s="35"/>
      <c r="AP130" s="35"/>
      <c r="AQ130" s="35"/>
      <c r="AR130" s="35"/>
      <c r="AS130" s="35"/>
      <c r="AT130" s="35"/>
      <c r="AU130" s="35"/>
      <c r="AV130" s="35"/>
      <c r="AW130" s="35"/>
      <c r="AX130" s="35"/>
      <c r="AY130" s="35"/>
      <c r="AZ130" s="35"/>
      <c r="BA130" s="35"/>
      <c r="BB130" s="35"/>
      <c r="BC130" s="35"/>
      <c r="BD130" s="35"/>
      <c r="BE130" s="35"/>
      <c r="BF130" s="36"/>
    </row>
    <row r="131" spans="1:58" ht="2.25" customHeight="1">
      <c r="A131" s="10"/>
      <c r="B131" s="11"/>
      <c r="C131" s="11"/>
      <c r="D131" s="11"/>
      <c r="E131" s="35"/>
      <c r="F131" s="35"/>
      <c r="G131" s="44"/>
      <c r="H131" s="35"/>
      <c r="I131" s="45"/>
      <c r="J131" s="45"/>
      <c r="K131" s="45"/>
      <c r="L131" s="45"/>
      <c r="M131" s="45"/>
      <c r="N131" s="45"/>
      <c r="O131" s="45"/>
      <c r="P131" s="45"/>
      <c r="Q131" s="35"/>
      <c r="R131" s="35"/>
      <c r="S131" s="35"/>
      <c r="T131" s="35"/>
      <c r="U131" s="35"/>
      <c r="V131" s="35"/>
      <c r="W131" s="35"/>
      <c r="X131" s="44"/>
      <c r="Y131" s="35"/>
      <c r="Z131" s="45"/>
      <c r="AA131" s="45"/>
      <c r="AB131" s="45"/>
      <c r="AC131" s="45"/>
      <c r="AD131" s="45"/>
      <c r="AE131" s="45"/>
      <c r="AF131" s="45"/>
      <c r="AG131" s="45"/>
      <c r="AH131" s="45"/>
      <c r="AI131" s="45"/>
      <c r="AJ131" s="45"/>
      <c r="AK131" s="45"/>
      <c r="AL131" s="35"/>
      <c r="AM131" s="35"/>
      <c r="AN131" s="35"/>
      <c r="AO131" s="35"/>
      <c r="AP131" s="35"/>
      <c r="AQ131" s="35"/>
      <c r="AR131" s="35"/>
      <c r="AS131" s="35"/>
      <c r="AT131" s="35"/>
      <c r="AU131" s="35"/>
      <c r="AV131" s="35"/>
      <c r="AW131" s="35"/>
      <c r="AX131" s="35"/>
      <c r="AY131" s="35"/>
      <c r="AZ131" s="35"/>
      <c r="BA131" s="35"/>
      <c r="BB131" s="35"/>
      <c r="BC131" s="35"/>
      <c r="BD131" s="35"/>
      <c r="BE131" s="35"/>
      <c r="BF131" s="36"/>
    </row>
    <row r="132" spans="1:58" ht="4.5" customHeight="1">
      <c r="A132" s="10"/>
      <c r="B132" s="11"/>
      <c r="C132" s="11"/>
      <c r="D132" s="11"/>
      <c r="E132" s="399" t="s">
        <v>335</v>
      </c>
      <c r="F132" s="399"/>
      <c r="G132" s="399"/>
      <c r="H132" s="399"/>
      <c r="I132" s="399"/>
      <c r="J132" s="399"/>
      <c r="K132" s="399"/>
      <c r="L132" s="399"/>
      <c r="M132" s="399"/>
      <c r="N132" s="399"/>
      <c r="O132" s="399"/>
      <c r="P132" s="399"/>
      <c r="Q132" s="399"/>
      <c r="R132" s="399"/>
      <c r="S132" s="399"/>
      <c r="T132" s="399"/>
      <c r="U132" s="399"/>
      <c r="V132" s="399"/>
      <c r="W132" s="399"/>
      <c r="X132" s="399"/>
      <c r="Y132" s="399"/>
      <c r="Z132" s="399"/>
      <c r="AA132" s="399"/>
      <c r="AB132" s="399"/>
      <c r="AC132" s="399"/>
      <c r="AD132" s="399"/>
      <c r="AE132" s="399"/>
      <c r="AF132" s="399"/>
      <c r="AG132" s="399"/>
      <c r="AH132" s="399"/>
      <c r="AI132" s="399"/>
      <c r="AJ132" s="399"/>
      <c r="AK132" s="399"/>
      <c r="AL132" s="399"/>
      <c r="AM132" s="399"/>
      <c r="AN132" s="399"/>
      <c r="AO132" s="399"/>
      <c r="AP132" s="399"/>
      <c r="AQ132" s="399"/>
      <c r="AR132" s="399"/>
      <c r="AS132" s="399"/>
      <c r="AT132" s="399"/>
      <c r="AU132" s="399"/>
      <c r="AV132" s="399"/>
      <c r="AW132" s="399"/>
      <c r="AX132" s="399"/>
      <c r="AY132" s="399"/>
      <c r="AZ132" s="399"/>
      <c r="BA132" s="399"/>
      <c r="BB132" s="399"/>
      <c r="BC132" s="399"/>
      <c r="BD132" s="399"/>
      <c r="BE132" s="399"/>
      <c r="BF132" s="400"/>
    </row>
    <row r="133" spans="1:58" ht="4.5" customHeight="1">
      <c r="A133" s="10"/>
      <c r="B133" s="11"/>
      <c r="C133" s="11"/>
      <c r="D133" s="11"/>
      <c r="E133" s="399"/>
      <c r="F133" s="399"/>
      <c r="G133" s="399"/>
      <c r="H133" s="399"/>
      <c r="I133" s="399"/>
      <c r="J133" s="399"/>
      <c r="K133" s="399"/>
      <c r="L133" s="399"/>
      <c r="M133" s="399"/>
      <c r="N133" s="399"/>
      <c r="O133" s="399"/>
      <c r="P133" s="399"/>
      <c r="Q133" s="399"/>
      <c r="R133" s="399"/>
      <c r="S133" s="399"/>
      <c r="T133" s="399"/>
      <c r="U133" s="399"/>
      <c r="V133" s="399"/>
      <c r="W133" s="399"/>
      <c r="X133" s="399"/>
      <c r="Y133" s="399"/>
      <c r="Z133" s="399"/>
      <c r="AA133" s="399"/>
      <c r="AB133" s="399"/>
      <c r="AC133" s="399"/>
      <c r="AD133" s="399"/>
      <c r="AE133" s="399"/>
      <c r="AF133" s="399"/>
      <c r="AG133" s="399"/>
      <c r="AH133" s="399"/>
      <c r="AI133" s="399"/>
      <c r="AJ133" s="399"/>
      <c r="AK133" s="399"/>
      <c r="AL133" s="399"/>
      <c r="AM133" s="399"/>
      <c r="AN133" s="399"/>
      <c r="AO133" s="399"/>
      <c r="AP133" s="399"/>
      <c r="AQ133" s="399"/>
      <c r="AR133" s="399"/>
      <c r="AS133" s="399"/>
      <c r="AT133" s="399"/>
      <c r="AU133" s="399"/>
      <c r="AV133" s="399"/>
      <c r="AW133" s="399"/>
      <c r="AX133" s="399"/>
      <c r="AY133" s="399"/>
      <c r="AZ133" s="399"/>
      <c r="BA133" s="399"/>
      <c r="BB133" s="399"/>
      <c r="BC133" s="399"/>
      <c r="BD133" s="399"/>
      <c r="BE133" s="399"/>
      <c r="BF133" s="400"/>
    </row>
    <row r="134" spans="1:58" ht="5.25" customHeight="1" thickBot="1">
      <c r="A134" s="10"/>
      <c r="B134" s="11"/>
      <c r="C134" s="11"/>
      <c r="D134" s="11"/>
      <c r="E134" s="35"/>
      <c r="F134" s="35"/>
      <c r="G134" s="44"/>
      <c r="H134" s="35"/>
      <c r="I134" s="45"/>
      <c r="J134" s="45"/>
      <c r="K134" s="45"/>
      <c r="L134" s="45"/>
      <c r="M134" s="45"/>
      <c r="N134" s="45"/>
      <c r="O134" s="45"/>
      <c r="P134" s="45"/>
      <c r="Q134" s="35"/>
      <c r="R134" s="35"/>
      <c r="S134" s="35"/>
      <c r="T134" s="35"/>
      <c r="U134" s="35"/>
      <c r="V134" s="35"/>
      <c r="W134" s="35"/>
      <c r="X134" s="44"/>
      <c r="Y134" s="35"/>
      <c r="Z134" s="45"/>
      <c r="AA134" s="45"/>
      <c r="AB134" s="45"/>
      <c r="AC134" s="45"/>
      <c r="AD134" s="45"/>
      <c r="AE134" s="45"/>
      <c r="AF134" s="45"/>
      <c r="AG134" s="45"/>
      <c r="AH134" s="45"/>
      <c r="AI134" s="45"/>
      <c r="AJ134" s="45"/>
      <c r="AK134" s="45"/>
      <c r="AL134" s="35"/>
      <c r="AM134" s="35"/>
      <c r="AN134" s="35"/>
      <c r="AO134" s="35"/>
      <c r="AP134" s="35"/>
      <c r="AQ134" s="35"/>
      <c r="AR134" s="35"/>
      <c r="AS134" s="35"/>
      <c r="AT134" s="35"/>
      <c r="AU134" s="35"/>
      <c r="AV134" s="35"/>
      <c r="AW134" s="35"/>
      <c r="AX134" s="35"/>
      <c r="AY134" s="35"/>
      <c r="AZ134" s="35"/>
      <c r="BA134" s="35"/>
      <c r="BB134" s="35"/>
      <c r="BC134" s="35"/>
      <c r="BD134" s="35"/>
      <c r="BE134" s="35"/>
      <c r="BF134" s="36"/>
    </row>
    <row r="135" spans="1:58" ht="6.75" customHeight="1">
      <c r="A135" s="10"/>
      <c r="B135" s="11"/>
      <c r="C135" s="11"/>
      <c r="D135" s="11"/>
      <c r="E135" s="35"/>
      <c r="F135" s="35"/>
      <c r="G135" s="380"/>
      <c r="H135" s="35"/>
      <c r="I135" s="379" t="s">
        <v>309</v>
      </c>
      <c r="J135" s="379"/>
      <c r="K135" s="379"/>
      <c r="L135" s="379"/>
      <c r="M135" s="379"/>
      <c r="N135" s="379"/>
      <c r="O135" s="379"/>
      <c r="P135" s="379"/>
      <c r="Q135" s="35"/>
      <c r="R135" s="35"/>
      <c r="S135" s="35"/>
      <c r="T135" s="35"/>
      <c r="U135" s="35"/>
      <c r="V135" s="35"/>
      <c r="W135" s="35"/>
      <c r="X135" s="380"/>
      <c r="Y135" s="35"/>
      <c r="Z135" s="379" t="s">
        <v>310</v>
      </c>
      <c r="AA135" s="379"/>
      <c r="AB135" s="379"/>
      <c r="AC135" s="379"/>
      <c r="AD135" s="379"/>
      <c r="AE135" s="379"/>
      <c r="AF135" s="379"/>
      <c r="AG135" s="379"/>
      <c r="AH135" s="379"/>
      <c r="AI135" s="379"/>
      <c r="AJ135" s="379"/>
      <c r="AK135" s="379"/>
      <c r="AL135" s="35"/>
      <c r="AM135" s="35"/>
      <c r="AN135" s="35"/>
      <c r="AO135" s="35"/>
      <c r="AP135" s="35"/>
      <c r="AQ135" s="35"/>
      <c r="AR135" s="35"/>
      <c r="AS135" s="35"/>
      <c r="AT135" s="35"/>
      <c r="AU135" s="35"/>
      <c r="AV135" s="35"/>
      <c r="AW135" s="35"/>
      <c r="AX135" s="35"/>
      <c r="AY135" s="35"/>
      <c r="AZ135" s="35"/>
      <c r="BA135" s="35"/>
      <c r="BB135" s="35"/>
      <c r="BC135" s="35"/>
      <c r="BD135" s="35"/>
      <c r="BE135" s="35"/>
      <c r="BF135" s="36"/>
    </row>
    <row r="136" spans="1:58" ht="2.25" customHeight="1" thickBot="1">
      <c r="A136" s="10"/>
      <c r="B136" s="11"/>
      <c r="C136" s="11"/>
      <c r="D136" s="11"/>
      <c r="E136" s="35"/>
      <c r="F136" s="35"/>
      <c r="G136" s="381"/>
      <c r="H136" s="35"/>
      <c r="I136" s="379"/>
      <c r="J136" s="379"/>
      <c r="K136" s="379"/>
      <c r="L136" s="379"/>
      <c r="M136" s="379"/>
      <c r="N136" s="379"/>
      <c r="O136" s="379"/>
      <c r="P136" s="379"/>
      <c r="Q136" s="35"/>
      <c r="R136" s="35"/>
      <c r="S136" s="35"/>
      <c r="T136" s="35"/>
      <c r="U136" s="35"/>
      <c r="V136" s="35"/>
      <c r="W136" s="35"/>
      <c r="X136" s="381"/>
      <c r="Y136" s="35"/>
      <c r="Z136" s="379"/>
      <c r="AA136" s="379"/>
      <c r="AB136" s="379"/>
      <c r="AC136" s="379"/>
      <c r="AD136" s="379"/>
      <c r="AE136" s="379"/>
      <c r="AF136" s="379"/>
      <c r="AG136" s="379"/>
      <c r="AH136" s="379"/>
      <c r="AI136" s="379"/>
      <c r="AJ136" s="379"/>
      <c r="AK136" s="379"/>
      <c r="AL136" s="35"/>
      <c r="AM136" s="35"/>
      <c r="AN136" s="35"/>
      <c r="AO136" s="35"/>
      <c r="AP136" s="35"/>
      <c r="AQ136" s="35"/>
      <c r="AR136" s="35"/>
      <c r="AS136" s="35"/>
      <c r="AT136" s="35"/>
      <c r="AU136" s="35"/>
      <c r="AV136" s="35"/>
      <c r="AW136" s="35"/>
      <c r="AX136" s="35"/>
      <c r="AY136" s="35"/>
      <c r="AZ136" s="35"/>
      <c r="BA136" s="35"/>
      <c r="BB136" s="35"/>
      <c r="BC136" s="35"/>
      <c r="BD136" s="35"/>
      <c r="BE136" s="35"/>
      <c r="BF136" s="36"/>
    </row>
    <row r="137" spans="1:58" ht="7.5" customHeight="1">
      <c r="A137" s="10"/>
      <c r="B137" s="11"/>
      <c r="C137" s="11"/>
      <c r="D137" s="11"/>
      <c r="E137" s="35"/>
      <c r="F137" s="35"/>
      <c r="G137" s="44"/>
      <c r="H137" s="35"/>
      <c r="I137" s="45"/>
      <c r="J137" s="45"/>
      <c r="K137" s="45"/>
      <c r="L137" s="45"/>
      <c r="M137" s="45"/>
      <c r="N137" s="45"/>
      <c r="O137" s="45"/>
      <c r="P137" s="45"/>
      <c r="Q137" s="35"/>
      <c r="R137" s="35"/>
      <c r="S137" s="35"/>
      <c r="T137" s="35"/>
      <c r="U137" s="35"/>
      <c r="V137" s="35"/>
      <c r="W137" s="35"/>
      <c r="X137" s="44"/>
      <c r="Y137" s="35"/>
      <c r="Z137" s="45"/>
      <c r="AA137" s="45"/>
      <c r="AB137" s="45"/>
      <c r="AC137" s="45"/>
      <c r="AD137" s="45"/>
      <c r="AE137" s="45"/>
      <c r="AF137" s="45"/>
      <c r="AG137" s="45"/>
      <c r="AH137" s="45"/>
      <c r="AI137" s="45"/>
      <c r="AJ137" s="45"/>
      <c r="AK137" s="45"/>
      <c r="AL137" s="35"/>
      <c r="AM137" s="35"/>
      <c r="AN137" s="35"/>
      <c r="AO137" s="35"/>
      <c r="AP137" s="35"/>
      <c r="AQ137" s="35"/>
      <c r="AR137" s="35"/>
      <c r="AS137" s="35"/>
      <c r="AT137" s="35"/>
      <c r="AU137" s="35"/>
      <c r="AV137" s="35"/>
      <c r="AW137" s="35"/>
      <c r="AX137" s="35"/>
      <c r="AY137" s="35"/>
      <c r="AZ137" s="35"/>
      <c r="BA137" s="35"/>
      <c r="BB137" s="35"/>
      <c r="BC137" s="35"/>
      <c r="BD137" s="35"/>
      <c r="BE137" s="389" t="s">
        <v>88</v>
      </c>
      <c r="BF137" s="390"/>
    </row>
    <row r="138" spans="1:58" ht="2.25" customHeight="1">
      <c r="A138" s="15"/>
      <c r="B138" s="16"/>
      <c r="C138" s="16"/>
      <c r="D138" s="16"/>
      <c r="E138" s="48"/>
      <c r="F138" s="48"/>
      <c r="G138" s="49"/>
      <c r="H138" s="48"/>
      <c r="I138" s="50"/>
      <c r="J138" s="50"/>
      <c r="K138" s="50"/>
      <c r="L138" s="50"/>
      <c r="M138" s="50"/>
      <c r="N138" s="50"/>
      <c r="O138" s="50"/>
      <c r="P138" s="50"/>
      <c r="Q138" s="48"/>
      <c r="R138" s="48"/>
      <c r="S138" s="48"/>
      <c r="T138" s="48"/>
      <c r="U138" s="48"/>
      <c r="V138" s="48"/>
      <c r="W138" s="48"/>
      <c r="X138" s="49"/>
      <c r="Y138" s="48"/>
      <c r="Z138" s="50"/>
      <c r="AA138" s="50"/>
      <c r="AB138" s="50"/>
      <c r="AC138" s="50"/>
      <c r="AD138" s="50"/>
      <c r="AE138" s="50"/>
      <c r="AF138" s="50"/>
      <c r="AG138" s="50"/>
      <c r="AH138" s="50"/>
      <c r="AI138" s="50"/>
      <c r="AJ138" s="50"/>
      <c r="AK138" s="50"/>
      <c r="AL138" s="48"/>
      <c r="AM138" s="48"/>
      <c r="AN138" s="48"/>
      <c r="AO138" s="48"/>
      <c r="AP138" s="48"/>
      <c r="AQ138" s="48"/>
      <c r="AR138" s="48"/>
      <c r="AS138" s="48"/>
      <c r="AT138" s="48"/>
      <c r="AU138" s="48"/>
      <c r="AV138" s="48"/>
      <c r="AW138" s="48"/>
      <c r="AX138" s="48"/>
      <c r="AY138" s="48"/>
      <c r="AZ138" s="48"/>
      <c r="BA138" s="48"/>
      <c r="BB138" s="48"/>
      <c r="BC138" s="48"/>
      <c r="BD138" s="48"/>
      <c r="BE138" s="48"/>
      <c r="BF138" s="51"/>
    </row>
    <row r="139" spans="1:58" ht="68.25" customHeight="1">
      <c r="A139" s="285" t="s">
        <v>428</v>
      </c>
      <c r="B139" s="286"/>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6"/>
      <c r="BA139" s="286"/>
      <c r="BB139" s="286"/>
      <c r="BC139" s="286"/>
      <c r="BD139" s="286"/>
      <c r="BE139" s="286"/>
      <c r="BF139" s="287"/>
    </row>
    <row r="140" spans="1:58" ht="11.25" customHeight="1" thickBot="1">
      <c r="A140" s="151"/>
      <c r="B140" s="152"/>
      <c r="C140" s="152"/>
      <c r="D140" s="152"/>
      <c r="E140" s="338" t="s">
        <v>429</v>
      </c>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338"/>
      <c r="AM140" s="338"/>
      <c r="AN140" s="338"/>
      <c r="AO140" s="338"/>
      <c r="AP140" s="338"/>
      <c r="AQ140" s="338"/>
      <c r="AR140" s="338"/>
      <c r="AS140" s="338"/>
      <c r="AT140" s="338"/>
      <c r="AU140" s="338"/>
      <c r="AV140" s="338"/>
      <c r="AW140" s="338"/>
      <c r="AX140" s="338"/>
      <c r="AY140" s="338"/>
      <c r="AZ140" s="338"/>
      <c r="BA140" s="338"/>
      <c r="BB140" s="338"/>
      <c r="BC140" s="338"/>
      <c r="BD140" s="338"/>
      <c r="BE140" s="163"/>
      <c r="BF140" s="153"/>
    </row>
    <row r="141" spans="1:58" ht="9.9" customHeight="1">
      <c r="A141" s="151"/>
      <c r="B141" s="210"/>
      <c r="C141" s="211"/>
      <c r="D141" s="152"/>
      <c r="E141" s="339"/>
      <c r="F141" s="339"/>
      <c r="G141" s="339"/>
      <c r="H141" s="339"/>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339"/>
      <c r="AS141" s="339"/>
      <c r="AT141" s="339"/>
      <c r="AU141" s="339"/>
      <c r="AV141" s="339"/>
      <c r="AW141" s="339"/>
      <c r="AX141" s="339"/>
      <c r="AY141" s="339"/>
      <c r="AZ141" s="339"/>
      <c r="BA141" s="339"/>
      <c r="BB141" s="339"/>
      <c r="BC141" s="339"/>
      <c r="BD141" s="339"/>
      <c r="BE141" s="162"/>
      <c r="BF141" s="153"/>
    </row>
    <row r="142" spans="1:58" ht="9.9" customHeight="1" thickBot="1">
      <c r="A142" s="151"/>
      <c r="B142" s="212"/>
      <c r="C142" s="213"/>
      <c r="D142" s="152"/>
      <c r="E142" s="339"/>
      <c r="F142" s="339"/>
      <c r="G142" s="339"/>
      <c r="H142" s="339"/>
      <c r="I142" s="339"/>
      <c r="J142" s="339"/>
      <c r="K142" s="339"/>
      <c r="L142" s="339"/>
      <c r="M142" s="339"/>
      <c r="N142" s="339"/>
      <c r="O142" s="339"/>
      <c r="P142" s="339"/>
      <c r="Q142" s="339"/>
      <c r="R142" s="339"/>
      <c r="S142" s="339"/>
      <c r="T142" s="339"/>
      <c r="U142" s="339"/>
      <c r="V142" s="339"/>
      <c r="W142" s="339"/>
      <c r="X142" s="339"/>
      <c r="Y142" s="339"/>
      <c r="Z142" s="339"/>
      <c r="AA142" s="339"/>
      <c r="AB142" s="339"/>
      <c r="AC142" s="339"/>
      <c r="AD142" s="339"/>
      <c r="AE142" s="339"/>
      <c r="AF142" s="339"/>
      <c r="AG142" s="339"/>
      <c r="AH142" s="339"/>
      <c r="AI142" s="339"/>
      <c r="AJ142" s="339"/>
      <c r="AK142" s="339"/>
      <c r="AL142" s="339"/>
      <c r="AM142" s="339"/>
      <c r="AN142" s="339"/>
      <c r="AO142" s="339"/>
      <c r="AP142" s="339"/>
      <c r="AQ142" s="339"/>
      <c r="AR142" s="339"/>
      <c r="AS142" s="339"/>
      <c r="AT142" s="339"/>
      <c r="AU142" s="339"/>
      <c r="AV142" s="339"/>
      <c r="AW142" s="339"/>
      <c r="AX142" s="339"/>
      <c r="AY142" s="339"/>
      <c r="AZ142" s="339"/>
      <c r="BA142" s="339"/>
      <c r="BB142" s="339"/>
      <c r="BC142" s="339"/>
      <c r="BD142" s="339"/>
      <c r="BE142" s="341" t="s">
        <v>89</v>
      </c>
      <c r="BF142" s="342"/>
    </row>
    <row r="143" spans="1:58" ht="3.75" customHeight="1">
      <c r="A143" s="10"/>
      <c r="B143" s="150"/>
      <c r="C143" s="150"/>
      <c r="D143" s="150"/>
      <c r="E143" s="340"/>
      <c r="F143" s="340"/>
      <c r="G143" s="340"/>
      <c r="H143" s="340"/>
      <c r="I143" s="340"/>
      <c r="J143" s="340"/>
      <c r="K143" s="340"/>
      <c r="L143" s="340"/>
      <c r="M143" s="340"/>
      <c r="N143" s="340"/>
      <c r="O143" s="340"/>
      <c r="P143" s="340"/>
      <c r="Q143" s="340"/>
      <c r="R143" s="340"/>
      <c r="S143" s="340"/>
      <c r="T143" s="340"/>
      <c r="U143" s="340"/>
      <c r="V143" s="340"/>
      <c r="W143" s="340"/>
      <c r="X143" s="340"/>
      <c r="Y143" s="340"/>
      <c r="Z143" s="340"/>
      <c r="AA143" s="340"/>
      <c r="AB143" s="340"/>
      <c r="AC143" s="340"/>
      <c r="AD143" s="340"/>
      <c r="AE143" s="340"/>
      <c r="AF143" s="340"/>
      <c r="AG143" s="340"/>
      <c r="AH143" s="340"/>
      <c r="AI143" s="340"/>
      <c r="AJ143" s="340"/>
      <c r="AK143" s="340"/>
      <c r="AL143" s="340"/>
      <c r="AM143" s="340"/>
      <c r="AN143" s="340"/>
      <c r="AO143" s="340"/>
      <c r="AP143" s="340"/>
      <c r="AQ143" s="340"/>
      <c r="AR143" s="340"/>
      <c r="AS143" s="340"/>
      <c r="AT143" s="340"/>
      <c r="AU143" s="340"/>
      <c r="AV143" s="340"/>
      <c r="AW143" s="340"/>
      <c r="AX143" s="340"/>
      <c r="AY143" s="340"/>
      <c r="AZ143" s="340"/>
      <c r="BA143" s="340"/>
      <c r="BB143" s="340"/>
      <c r="BC143" s="340"/>
      <c r="BD143" s="340"/>
      <c r="BE143" s="162"/>
      <c r="BF143" s="47"/>
    </row>
    <row r="144" spans="1:58" ht="5.0999999999999996" customHeight="1">
      <c r="A144" s="384" t="s">
        <v>417</v>
      </c>
      <c r="B144" s="323"/>
      <c r="C144" s="323"/>
      <c r="D144" s="323"/>
      <c r="E144" s="323"/>
      <c r="F144" s="323"/>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4"/>
    </row>
    <row r="145" spans="1:63" ht="7.5" customHeight="1">
      <c r="A145" s="359"/>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5"/>
      <c r="BA145" s="385"/>
      <c r="BB145" s="385"/>
      <c r="BC145" s="385"/>
      <c r="BD145" s="385"/>
      <c r="BE145" s="385"/>
      <c r="BF145" s="386"/>
    </row>
    <row r="146" spans="1:63" ht="33.75" customHeight="1">
      <c r="A146" s="285" t="s">
        <v>467</v>
      </c>
      <c r="B146" s="286"/>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6"/>
      <c r="BA146" s="286"/>
      <c r="BB146" s="286"/>
      <c r="BC146" s="286"/>
      <c r="BD146" s="286"/>
      <c r="BE146" s="286"/>
      <c r="BF146" s="287"/>
      <c r="BJ146" s="1">
        <f>BJ112+BJ119+BJ127</f>
        <v>0</v>
      </c>
    </row>
    <row r="147" spans="1:63" ht="3" customHeight="1" thickBot="1">
      <c r="A147" s="10"/>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2"/>
    </row>
    <row r="148" spans="1:63" ht="9.9" customHeight="1">
      <c r="A148" s="52"/>
      <c r="B148" s="206"/>
      <c r="C148" s="207"/>
      <c r="D148" s="53"/>
      <c r="E148" s="239" t="s">
        <v>311</v>
      </c>
      <c r="F148" s="239"/>
      <c r="G148" s="239"/>
      <c r="H148" s="239"/>
      <c r="I148" s="239"/>
      <c r="J148" s="239"/>
      <c r="K148" s="239"/>
      <c r="L148" s="239"/>
      <c r="M148" s="54"/>
      <c r="N148" s="11"/>
      <c r="O148" s="391"/>
      <c r="P148" s="392"/>
      <c r="Q148" s="53"/>
      <c r="R148" s="239" t="s">
        <v>312</v>
      </c>
      <c r="S148" s="239"/>
      <c r="T148" s="239"/>
      <c r="U148" s="239"/>
      <c r="V148" s="239"/>
      <c r="W148" s="239"/>
      <c r="X148" s="239"/>
      <c r="Y148" s="239"/>
      <c r="Z148" s="239"/>
      <c r="AA148" s="54"/>
      <c r="AB148" s="54"/>
      <c r="AC148" s="11"/>
      <c r="AD148" s="206"/>
      <c r="AE148" s="207"/>
      <c r="AF148" s="11"/>
      <c r="AG148" s="239" t="s">
        <v>313</v>
      </c>
      <c r="AH148" s="239"/>
      <c r="AI148" s="239"/>
      <c r="AJ148" s="239"/>
      <c r="AK148" s="239"/>
      <c r="AL148" s="239"/>
      <c r="AM148" s="239"/>
      <c r="AN148" s="239"/>
      <c r="AO148" s="239"/>
      <c r="AP148" s="239"/>
      <c r="AQ148" s="54"/>
      <c r="AR148" s="54"/>
      <c r="AS148" s="206"/>
      <c r="AT148" s="207"/>
      <c r="AU148" s="53"/>
      <c r="AV148" s="395" t="s">
        <v>314</v>
      </c>
      <c r="AW148" s="395"/>
      <c r="AX148" s="395"/>
      <c r="AY148" s="395"/>
      <c r="AZ148" s="395"/>
      <c r="BA148" s="395"/>
      <c r="BB148" s="395"/>
      <c r="BC148" s="395"/>
      <c r="BD148" s="395"/>
      <c r="BE148" s="54"/>
      <c r="BF148" s="55"/>
    </row>
    <row r="149" spans="1:63" ht="9.9" customHeight="1" thickBot="1">
      <c r="A149" s="52"/>
      <c r="B149" s="208"/>
      <c r="C149" s="209"/>
      <c r="D149" s="53"/>
      <c r="E149" s="239"/>
      <c r="F149" s="239"/>
      <c r="G149" s="239"/>
      <c r="H149" s="239"/>
      <c r="I149" s="239"/>
      <c r="J149" s="239"/>
      <c r="K149" s="239"/>
      <c r="L149" s="239"/>
      <c r="M149" s="54"/>
      <c r="N149" s="11"/>
      <c r="O149" s="393"/>
      <c r="P149" s="394"/>
      <c r="Q149" s="53"/>
      <c r="R149" s="239"/>
      <c r="S149" s="239"/>
      <c r="T149" s="239"/>
      <c r="U149" s="239"/>
      <c r="V149" s="239"/>
      <c r="W149" s="239"/>
      <c r="X149" s="239"/>
      <c r="Y149" s="239"/>
      <c r="Z149" s="239"/>
      <c r="AA149" s="54"/>
      <c r="AB149" s="54"/>
      <c r="AC149" s="11"/>
      <c r="AD149" s="208"/>
      <c r="AE149" s="209"/>
      <c r="AF149" s="11"/>
      <c r="AG149" s="239"/>
      <c r="AH149" s="239"/>
      <c r="AI149" s="239"/>
      <c r="AJ149" s="239"/>
      <c r="AK149" s="239"/>
      <c r="AL149" s="239"/>
      <c r="AM149" s="239"/>
      <c r="AN149" s="239"/>
      <c r="AO149" s="239"/>
      <c r="AP149" s="239"/>
      <c r="AQ149" s="54"/>
      <c r="AR149" s="54"/>
      <c r="AS149" s="208"/>
      <c r="AT149" s="209"/>
      <c r="AU149" s="53"/>
      <c r="AV149" s="395"/>
      <c r="AW149" s="395"/>
      <c r="AX149" s="395"/>
      <c r="AY149" s="395"/>
      <c r="AZ149" s="395"/>
      <c r="BA149" s="395"/>
      <c r="BB149" s="395"/>
      <c r="BC149" s="395"/>
      <c r="BD149" s="395"/>
      <c r="BE149" s="54"/>
      <c r="BF149" s="56" t="s">
        <v>90</v>
      </c>
    </row>
    <row r="150" spans="1:63" ht="3" customHeight="1">
      <c r="A150" s="10"/>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382"/>
      <c r="BF150" s="383"/>
    </row>
    <row r="151" spans="1:63" ht="22.5" customHeight="1">
      <c r="A151" s="285" t="s">
        <v>468</v>
      </c>
      <c r="B151" s="286"/>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6"/>
      <c r="BA151" s="286"/>
      <c r="BB151" s="286"/>
      <c r="BC151" s="286"/>
      <c r="BD151" s="286"/>
      <c r="BE151" s="286"/>
      <c r="BF151" s="287"/>
      <c r="BJ151" s="1" t="b">
        <f>IF(B148="x",10)</f>
        <v>0</v>
      </c>
    </row>
    <row r="152" spans="1:63" ht="22.5" customHeight="1">
      <c r="A152" s="249"/>
      <c r="B152" s="250"/>
      <c r="C152" s="246" t="s">
        <v>37</v>
      </c>
      <c r="D152" s="247"/>
      <c r="E152" s="247"/>
      <c r="F152" s="247"/>
      <c r="G152" s="247"/>
      <c r="H152" s="248"/>
      <c r="I152" s="352" t="s">
        <v>40</v>
      </c>
      <c r="J152" s="353"/>
      <c r="K152" s="353"/>
      <c r="L152" s="353"/>
      <c r="M152" s="354"/>
      <c r="N152" s="352" t="s">
        <v>41</v>
      </c>
      <c r="O152" s="353"/>
      <c r="P152" s="353"/>
      <c r="Q152" s="354"/>
      <c r="R152" s="352" t="s">
        <v>42</v>
      </c>
      <c r="S152" s="353"/>
      <c r="T152" s="353"/>
      <c r="U152" s="354"/>
      <c r="V152" s="352" t="s">
        <v>43</v>
      </c>
      <c r="W152" s="353"/>
      <c r="X152" s="353"/>
      <c r="Y152" s="354"/>
      <c r="Z152" s="352" t="s">
        <v>44</v>
      </c>
      <c r="AA152" s="353"/>
      <c r="AB152" s="353"/>
      <c r="AC152" s="354"/>
      <c r="AD152" s="352" t="s">
        <v>45</v>
      </c>
      <c r="AE152" s="353"/>
      <c r="AF152" s="353"/>
      <c r="AG152" s="354"/>
      <c r="AH152" s="369" t="s">
        <v>423</v>
      </c>
      <c r="AI152" s="370"/>
      <c r="AJ152" s="370"/>
      <c r="AK152" s="370"/>
      <c r="AL152" s="371"/>
      <c r="AM152" s="352" t="s">
        <v>424</v>
      </c>
      <c r="AN152" s="353"/>
      <c r="AO152" s="353"/>
      <c r="AP152" s="353"/>
      <c r="AQ152" s="354"/>
      <c r="AR152" s="352" t="s">
        <v>425</v>
      </c>
      <c r="AS152" s="353"/>
      <c r="AT152" s="353"/>
      <c r="AU152" s="353"/>
      <c r="AV152" s="354"/>
      <c r="AW152" s="352" t="s">
        <v>426</v>
      </c>
      <c r="AX152" s="353"/>
      <c r="AY152" s="353"/>
      <c r="AZ152" s="353"/>
      <c r="BA152" s="354"/>
      <c r="BB152" s="352" t="s">
        <v>427</v>
      </c>
      <c r="BC152" s="353"/>
      <c r="BD152" s="353"/>
      <c r="BE152" s="353"/>
      <c r="BF152" s="354"/>
      <c r="BJ152" s="1" t="b">
        <f>IF(O148="x",30)</f>
        <v>0</v>
      </c>
      <c r="BK152" s="1">
        <f>BJ151+BJ152+BJ154+BJ153</f>
        <v>0</v>
      </c>
    </row>
    <row r="153" spans="1:63" ht="15" customHeight="1">
      <c r="A153" s="240" t="s">
        <v>374</v>
      </c>
      <c r="B153" s="241"/>
      <c r="C153" s="135"/>
      <c r="D153" s="128" t="s">
        <v>458</v>
      </c>
      <c r="E153" s="129"/>
      <c r="F153" s="129"/>
      <c r="G153" s="129"/>
      <c r="H153" s="130"/>
      <c r="I153" s="214" t="str">
        <f>LOOKUP(BJ146,{0,1,3,4,5,6,8,9},{"0,00","0,00","10,20","BŁĄD","10,20","BŁĄD","BŁĄD","BŁĄD"})</f>
        <v>0,00</v>
      </c>
      <c r="J153" s="215"/>
      <c r="K153" s="215"/>
      <c r="L153" s="215"/>
      <c r="M153" s="22"/>
      <c r="N153" s="200" t="str">
        <f>LOOKUP(BJ146,{0,1,3,4,5,6,8,9},{"0,00","0,00","20,40","BŁĄD","20,40","BŁĄD","BŁĄD","BŁĄD"})</f>
        <v>0,00</v>
      </c>
      <c r="O153" s="201"/>
      <c r="P153" s="201"/>
      <c r="Q153" s="22"/>
      <c r="R153" s="200" t="str">
        <f>LOOKUP(BJ146,{0,1,3,4,5,6,8,9},{"0,00","0,00","40,80","BŁĄD","40,80","BŁĄD","BŁĄD","BŁĄD"})</f>
        <v>0,00</v>
      </c>
      <c r="S153" s="201"/>
      <c r="T153" s="201"/>
      <c r="U153" s="22"/>
      <c r="V153" s="200" t="str">
        <f>LOOKUP(BJ146,{0,1,3,4,5,6,8,9},{"0,00","0,00","61,20","BŁĄD","61,20","BŁĄD","BŁĄD","BŁĄD"})</f>
        <v>0,00</v>
      </c>
      <c r="W153" s="201"/>
      <c r="X153" s="201"/>
      <c r="Y153" s="22"/>
      <c r="Z153" s="200" t="str">
        <f>LOOKUP(BJ146,{0,1,3,4,5,6,8,9},{"0,00","0,00","112,20","BŁĄD","112,20","BŁĄD","BŁĄD","BŁĄD"})</f>
        <v>0,00</v>
      </c>
      <c r="AA153" s="201"/>
      <c r="AB153" s="201"/>
      <c r="AC153" s="22"/>
      <c r="AD153" s="200" t="str">
        <f>LOOKUP(BJ146,{0,1,3,4,5,6,8,9},{"0,00","0,00","187,00","BŁĄD","187,00","BŁĄD","BŁĄD","BŁĄD"})</f>
        <v>0,00</v>
      </c>
      <c r="AE153" s="201"/>
      <c r="AF153" s="201"/>
      <c r="AG153" s="22"/>
      <c r="AH153" s="648"/>
      <c r="AI153" s="649"/>
      <c r="AJ153" s="649"/>
      <c r="AK153" s="649"/>
      <c r="AL153" s="22"/>
      <c r="AM153" s="200" t="str">
        <f>LOOKUP(BJ146,{0,1,3,4,5,6,8,9},{"0,00","0,00","850,00","BŁĄD","850,00","BŁĄD","BŁĄD","BŁĄD"})</f>
        <v>0,00</v>
      </c>
      <c r="AN153" s="201"/>
      <c r="AO153" s="201"/>
      <c r="AP153" s="201"/>
      <c r="AQ153" s="22"/>
      <c r="AR153" s="200" t="str">
        <f>LOOKUP(BJ146,{0,1,3,4,5,6,8,9},{"0,00","0,00","1190,00","BŁĄD","1190,00","BŁĄD","BŁĄD","BŁĄD"})</f>
        <v>0,00</v>
      </c>
      <c r="AS153" s="201"/>
      <c r="AT153" s="201"/>
      <c r="AU153" s="201"/>
      <c r="AV153" s="22"/>
      <c r="AW153" s="200" t="str">
        <f>LOOKUP(BJ146,{0,1,3,4,5,6,8,9},{"0,00","0,00","2550,00","BŁĄD","2550,00","BŁĄD","BŁĄD","BŁĄD"})</f>
        <v>0,00</v>
      </c>
      <c r="AX153" s="201"/>
      <c r="AY153" s="201"/>
      <c r="AZ153" s="201"/>
      <c r="BA153" s="22"/>
      <c r="BB153" s="200" t="str">
        <f>LOOKUP(BJ146,{0,1,3,4,5,6,8,9},{"0,00","0,00","6120,00","BŁĄD","6120,00","BŁĄD","BŁĄD","BŁĄD"})</f>
        <v>0,00</v>
      </c>
      <c r="BC153" s="201"/>
      <c r="BD153" s="201"/>
      <c r="BE153" s="201"/>
      <c r="BF153" s="22"/>
      <c r="BJ153" s="1" t="b">
        <f>IF(AD148="x",70)</f>
        <v>0</v>
      </c>
    </row>
    <row r="154" spans="1:63" ht="15" customHeight="1">
      <c r="A154" s="242"/>
      <c r="B154" s="243"/>
      <c r="C154" s="136"/>
      <c r="D154" s="230" t="s">
        <v>286</v>
      </c>
      <c r="E154" s="231"/>
      <c r="F154" s="231"/>
      <c r="G154" s="231"/>
      <c r="H154" s="232"/>
      <c r="I154" s="216"/>
      <c r="J154" s="217"/>
      <c r="K154" s="217"/>
      <c r="L154" s="217"/>
      <c r="M154" s="91" t="s">
        <v>91</v>
      </c>
      <c r="N154" s="202"/>
      <c r="O154" s="203"/>
      <c r="P154" s="203"/>
      <c r="Q154" s="91" t="s">
        <v>92</v>
      </c>
      <c r="R154" s="202"/>
      <c r="S154" s="203"/>
      <c r="T154" s="203"/>
      <c r="U154" s="91" t="s">
        <v>93</v>
      </c>
      <c r="V154" s="202"/>
      <c r="W154" s="203"/>
      <c r="X154" s="203"/>
      <c r="Y154" s="91" t="s">
        <v>94</v>
      </c>
      <c r="Z154" s="202"/>
      <c r="AA154" s="203"/>
      <c r="AB154" s="203"/>
      <c r="AC154" s="91" t="s">
        <v>95</v>
      </c>
      <c r="AD154" s="202"/>
      <c r="AE154" s="203"/>
      <c r="AF154" s="203"/>
      <c r="AG154" s="91" t="s">
        <v>96</v>
      </c>
      <c r="AH154" s="650"/>
      <c r="AI154" s="651"/>
      <c r="AJ154" s="651"/>
      <c r="AK154" s="651"/>
      <c r="AL154" s="91" t="s">
        <v>97</v>
      </c>
      <c r="AM154" s="202"/>
      <c r="AN154" s="203"/>
      <c r="AO154" s="203"/>
      <c r="AP154" s="203"/>
      <c r="AQ154" s="91" t="s">
        <v>98</v>
      </c>
      <c r="AR154" s="202"/>
      <c r="AS154" s="203"/>
      <c r="AT154" s="203"/>
      <c r="AU154" s="203"/>
      <c r="AV154" s="91" t="s">
        <v>99</v>
      </c>
      <c r="AW154" s="202"/>
      <c r="AX154" s="203"/>
      <c r="AY154" s="203"/>
      <c r="AZ154" s="203"/>
      <c r="BA154" s="91" t="s">
        <v>100</v>
      </c>
      <c r="BB154" s="202"/>
      <c r="BC154" s="203"/>
      <c r="BD154" s="203"/>
      <c r="BE154" s="203"/>
      <c r="BF154" s="91" t="s">
        <v>101</v>
      </c>
      <c r="BJ154" s="1" t="b">
        <f>IF(AS148="x",90)</f>
        <v>0</v>
      </c>
    </row>
    <row r="155" spans="1:63" ht="17.100000000000001" customHeight="1">
      <c r="A155" s="242"/>
      <c r="B155" s="243"/>
      <c r="C155" s="349" t="s">
        <v>38</v>
      </c>
      <c r="D155" s="115" t="s">
        <v>39</v>
      </c>
      <c r="E155" s="116"/>
      <c r="F155" s="116"/>
      <c r="G155" s="116"/>
      <c r="H155" s="117"/>
      <c r="I155" s="218"/>
      <c r="J155" s="219"/>
      <c r="K155" s="219"/>
      <c r="L155" s="219"/>
      <c r="M155" s="22"/>
      <c r="N155" s="218"/>
      <c r="O155" s="219"/>
      <c r="P155" s="219"/>
      <c r="Q155" s="22"/>
      <c r="R155" s="218"/>
      <c r="S155" s="219"/>
      <c r="T155" s="219"/>
      <c r="U155" s="22"/>
      <c r="V155" s="218"/>
      <c r="W155" s="219"/>
      <c r="X155" s="219"/>
      <c r="Y155" s="22"/>
      <c r="Z155" s="218"/>
      <c r="AA155" s="219"/>
      <c r="AB155" s="219"/>
      <c r="AC155" s="22"/>
      <c r="AD155" s="218"/>
      <c r="AE155" s="219"/>
      <c r="AF155" s="219"/>
      <c r="AG155" s="22"/>
      <c r="AH155" s="652"/>
      <c r="AI155" s="653"/>
      <c r="AJ155" s="653"/>
      <c r="AK155" s="653"/>
      <c r="AL155" s="22"/>
      <c r="AM155" s="218"/>
      <c r="AN155" s="219"/>
      <c r="AO155" s="219"/>
      <c r="AP155" s="219"/>
      <c r="AQ155" s="22"/>
      <c r="AR155" s="218"/>
      <c r="AS155" s="219"/>
      <c r="AT155" s="219"/>
      <c r="AU155" s="219"/>
      <c r="AV155" s="22"/>
      <c r="AW155" s="218"/>
      <c r="AX155" s="219"/>
      <c r="AY155" s="219"/>
      <c r="AZ155" s="219"/>
      <c r="BA155" s="22"/>
      <c r="BB155" s="218"/>
      <c r="BC155" s="219"/>
      <c r="BD155" s="219"/>
      <c r="BE155" s="219"/>
      <c r="BF155" s="22"/>
    </row>
    <row r="156" spans="1:63" ht="17.100000000000001" customHeight="1">
      <c r="A156" s="242"/>
      <c r="B156" s="243"/>
      <c r="C156" s="350"/>
      <c r="D156" s="230" t="s">
        <v>287</v>
      </c>
      <c r="E156" s="231"/>
      <c r="F156" s="231"/>
      <c r="G156" s="231"/>
      <c r="H156" s="232"/>
      <c r="I156" s="220"/>
      <c r="J156" s="221"/>
      <c r="K156" s="221"/>
      <c r="L156" s="221"/>
      <c r="M156" s="91" t="s">
        <v>102</v>
      </c>
      <c r="N156" s="220"/>
      <c r="O156" s="221"/>
      <c r="P156" s="221"/>
      <c r="Q156" s="91" t="s">
        <v>103</v>
      </c>
      <c r="R156" s="220"/>
      <c r="S156" s="221"/>
      <c r="T156" s="221"/>
      <c r="U156" s="91" t="s">
        <v>104</v>
      </c>
      <c r="V156" s="220"/>
      <c r="W156" s="221"/>
      <c r="X156" s="221"/>
      <c r="Y156" s="91" t="s">
        <v>105</v>
      </c>
      <c r="Z156" s="220"/>
      <c r="AA156" s="221"/>
      <c r="AB156" s="221"/>
      <c r="AC156" s="91" t="s">
        <v>106</v>
      </c>
      <c r="AD156" s="220"/>
      <c r="AE156" s="221"/>
      <c r="AF156" s="221"/>
      <c r="AG156" s="91" t="s">
        <v>107</v>
      </c>
      <c r="AH156" s="654"/>
      <c r="AI156" s="655"/>
      <c r="AJ156" s="655"/>
      <c r="AK156" s="655"/>
      <c r="AL156" s="91" t="s">
        <v>108</v>
      </c>
      <c r="AM156" s="220"/>
      <c r="AN156" s="221"/>
      <c r="AO156" s="221"/>
      <c r="AP156" s="221"/>
      <c r="AQ156" s="91" t="s">
        <v>109</v>
      </c>
      <c r="AR156" s="220"/>
      <c r="AS156" s="221"/>
      <c r="AT156" s="221"/>
      <c r="AU156" s="221"/>
      <c r="AV156" s="91" t="s">
        <v>110</v>
      </c>
      <c r="AW156" s="220"/>
      <c r="AX156" s="221"/>
      <c r="AY156" s="221"/>
      <c r="AZ156" s="221"/>
      <c r="BA156" s="91" t="s">
        <v>111</v>
      </c>
      <c r="BB156" s="220"/>
      <c r="BC156" s="221"/>
      <c r="BD156" s="221"/>
      <c r="BE156" s="221"/>
      <c r="BF156" s="91" t="s">
        <v>112</v>
      </c>
      <c r="BG156" s="57"/>
    </row>
    <row r="157" spans="1:63" ht="17.100000000000001" customHeight="1">
      <c r="A157" s="242"/>
      <c r="B157" s="243"/>
      <c r="C157" s="350"/>
      <c r="D157" s="122" t="s">
        <v>489</v>
      </c>
      <c r="E157" s="123"/>
      <c r="F157" s="123"/>
      <c r="G157" s="123"/>
      <c r="H157" s="124"/>
      <c r="I157" s="226" t="str">
        <f>LOOKUP(BK152,{0,10,30,40,70,80,90,100,110,120,130,160,170,190,200},{"0,00","2,17","4,00","BŁĄD","8,66","BŁĄD","4,33","BŁĄD","BŁĄD","BŁĄD","BŁĄD","BŁĄD","BŁĄD","BŁĄD","BŁĄD"})</f>
        <v>0,00</v>
      </c>
      <c r="J157" s="227"/>
      <c r="K157" s="227"/>
      <c r="L157" s="227"/>
      <c r="M157" s="22"/>
      <c r="N157" s="200" t="str">
        <f>LOOKUP(BK152,{0,10,30,40,70,80,90,100,110,120,130,160,170,190,200},{"0,00","2,17","4,00","BŁĄD","8,66","BŁĄD","4,33","BŁĄD","BŁĄD","BŁĄD","BŁĄD","BŁĄD","BŁĄD","BŁĄD","BŁĄD"})</f>
        <v>0,00</v>
      </c>
      <c r="O157" s="201"/>
      <c r="P157" s="201"/>
      <c r="Q157" s="22"/>
      <c r="R157" s="200" t="str">
        <f>LOOKUP(BK152,{0,10,30,40,70,80,90,100,110,120,130,160,170,190,200},{"0,00","2,17","4,00","BŁĄD","8,66","BŁĄD","4,33","BŁĄD","BŁĄD","BŁĄD","BŁĄD","BŁĄD","BŁĄD","BŁĄD","BŁĄD"})</f>
        <v>0,00</v>
      </c>
      <c r="S157" s="201"/>
      <c r="T157" s="201"/>
      <c r="U157" s="22"/>
      <c r="V157" s="200" t="str">
        <f>LOOKUP(BK152,{0,10,30,40,70,80,90,100,110,120,130,160,170,190,200},{"0,00","2,17","4,00","BŁĄD","8,66","BŁĄD","4,33","BŁĄD","BŁĄD","BŁĄD","BŁĄD","BŁĄD","BŁĄD","BŁĄD","BŁĄD"})</f>
        <v>0,00</v>
      </c>
      <c r="W157" s="201"/>
      <c r="X157" s="201"/>
      <c r="Y157" s="22"/>
      <c r="Z157" s="200" t="str">
        <f>LOOKUP(BK152,{0,10,30,40,70,80,90,100,110,120,130,160,170,190,200},{"0,00","2,17","4,00","BŁĄD","8,66","BŁĄD","4,33","BŁĄD","BŁĄD","BŁĄD","BŁĄD","BŁĄD","BŁĄD","BŁĄD","BŁĄD"})</f>
        <v>0,00</v>
      </c>
      <c r="AA157" s="201"/>
      <c r="AB157" s="201"/>
      <c r="AC157" s="22"/>
      <c r="AD157" s="200" t="str">
        <f>LOOKUP(BK152,{0,10,30,40,70,80,90,100,110,120,130,160,170,190,200},{"0,00","2,17","4,00","BŁĄD","8,66","BŁĄD","4,33","BŁĄD","BŁĄD","BŁĄD","BŁĄD","BŁĄD","BŁĄD","BŁĄD","BŁĄD"})</f>
        <v>0,00</v>
      </c>
      <c r="AE157" s="201"/>
      <c r="AF157" s="201"/>
      <c r="AG157" s="22"/>
      <c r="AH157" s="648"/>
      <c r="AI157" s="649"/>
      <c r="AJ157" s="649"/>
      <c r="AK157" s="649"/>
      <c r="AL157" s="22"/>
      <c r="AM157" s="200" t="str">
        <f>LOOKUP(BK152,{0,10,30,40,70,80,90,100,110,120,130,160,170,190,200},{"0,00","2,17","4,00","BŁĄD","8,66","BŁĄD","4,33","BŁĄD","BŁĄD","BŁĄD","BŁĄD","BŁĄD","BŁĄD","BŁĄD","BŁĄD"})</f>
        <v>0,00</v>
      </c>
      <c r="AN157" s="201"/>
      <c r="AO157" s="201"/>
      <c r="AP157" s="201"/>
      <c r="AQ157" s="22"/>
      <c r="AR157" s="200" t="str">
        <f>LOOKUP(BK152,{0,10,30,40,70,80,90,100,110,120,130,160,170,190,200},{"0,00","2,17","4,00","BŁĄD","8,66","BŁĄD","4,33","BŁĄD","BŁĄD","BŁĄD","BŁĄD","BŁĄD","BŁĄD","BŁĄD","BŁĄD"})</f>
        <v>0,00</v>
      </c>
      <c r="AS157" s="201"/>
      <c r="AT157" s="201"/>
      <c r="AU157" s="201"/>
      <c r="AV157" s="22"/>
      <c r="AW157" s="200" t="str">
        <f>LOOKUP(BK152,{0,10,30,40,70,80,90,100,110,120,130,160,170,190,200},{"0,00","2,17","4,00","BŁĄD","8,66","BŁĄD","4,33","BŁĄD","BŁĄD","BŁĄD","BŁĄD","BŁĄD","BŁĄD","BŁĄD","BŁĄD"})</f>
        <v>0,00</v>
      </c>
      <c r="AX157" s="201"/>
      <c r="AY157" s="201"/>
      <c r="AZ157" s="201"/>
      <c r="BA157" s="22"/>
      <c r="BB157" s="200" t="str">
        <f>LOOKUP(BK152,{0,10,30,40,70,80,90,100,110,120,130,160,170,190,200},{"0,00","2,17","4,00","BŁĄD","8,66","BŁĄD","4,33","BŁĄD","BŁĄD","BŁĄD","BŁĄD","BŁĄD","BŁĄD","BŁĄD","BŁĄD"})</f>
        <v>0,00</v>
      </c>
      <c r="BC157" s="201"/>
      <c r="BD157" s="201"/>
      <c r="BE157" s="201"/>
      <c r="BF157" s="22"/>
    </row>
    <row r="158" spans="1:63" ht="17.100000000000001" customHeight="1">
      <c r="A158" s="242"/>
      <c r="B158" s="243"/>
      <c r="C158" s="351"/>
      <c r="D158" s="230" t="s">
        <v>288</v>
      </c>
      <c r="E158" s="231"/>
      <c r="F158" s="231"/>
      <c r="G158" s="231"/>
      <c r="H158" s="232"/>
      <c r="I158" s="228"/>
      <c r="J158" s="229"/>
      <c r="K158" s="229"/>
      <c r="L158" s="229"/>
      <c r="M158" s="91" t="s">
        <v>113</v>
      </c>
      <c r="N158" s="202"/>
      <c r="O158" s="203"/>
      <c r="P158" s="203"/>
      <c r="Q158" s="91" t="s">
        <v>114</v>
      </c>
      <c r="R158" s="202"/>
      <c r="S158" s="203"/>
      <c r="T158" s="203"/>
      <c r="U158" s="91" t="s">
        <v>115</v>
      </c>
      <c r="V158" s="202"/>
      <c r="W158" s="203"/>
      <c r="X158" s="203"/>
      <c r="Y158" s="91" t="s">
        <v>116</v>
      </c>
      <c r="Z158" s="202"/>
      <c r="AA158" s="203"/>
      <c r="AB158" s="203"/>
      <c r="AC158" s="91" t="s">
        <v>117</v>
      </c>
      <c r="AD158" s="202"/>
      <c r="AE158" s="203"/>
      <c r="AF158" s="203"/>
      <c r="AG158" s="91" t="s">
        <v>118</v>
      </c>
      <c r="AH158" s="650"/>
      <c r="AI158" s="651"/>
      <c r="AJ158" s="651"/>
      <c r="AK158" s="651"/>
      <c r="AL158" s="91" t="s">
        <v>119</v>
      </c>
      <c r="AM158" s="202"/>
      <c r="AN158" s="203"/>
      <c r="AO158" s="203"/>
      <c r="AP158" s="203"/>
      <c r="AQ158" s="91" t="s">
        <v>120</v>
      </c>
      <c r="AR158" s="202"/>
      <c r="AS158" s="203"/>
      <c r="AT158" s="203"/>
      <c r="AU158" s="203"/>
      <c r="AV158" s="91" t="s">
        <v>121</v>
      </c>
      <c r="AW158" s="202"/>
      <c r="AX158" s="203"/>
      <c r="AY158" s="203"/>
      <c r="AZ158" s="203"/>
      <c r="BA158" s="91" t="s">
        <v>122</v>
      </c>
      <c r="BB158" s="202"/>
      <c r="BC158" s="203"/>
      <c r="BD158" s="203"/>
      <c r="BE158" s="203"/>
      <c r="BF158" s="91" t="s">
        <v>123</v>
      </c>
    </row>
    <row r="159" spans="1:63" ht="15" customHeight="1">
      <c r="A159" s="242"/>
      <c r="B159" s="243"/>
      <c r="C159" s="137"/>
      <c r="D159" s="118" t="s">
        <v>459</v>
      </c>
      <c r="E159" s="119"/>
      <c r="F159" s="119"/>
      <c r="G159" s="119"/>
      <c r="H159" s="120"/>
      <c r="I159" s="222">
        <f>ROUND(I153*I155*I157,2)</f>
        <v>0</v>
      </c>
      <c r="J159" s="223"/>
      <c r="K159" s="223"/>
      <c r="L159" s="223"/>
      <c r="M159" s="22"/>
      <c r="N159" s="222">
        <f>ROUND(N153*N155*N157,2)</f>
        <v>0</v>
      </c>
      <c r="O159" s="223"/>
      <c r="P159" s="223"/>
      <c r="Q159" s="22"/>
      <c r="R159" s="222">
        <f>ROUND(R153*R155*R157,2)</f>
        <v>0</v>
      </c>
      <c r="S159" s="223"/>
      <c r="T159" s="223"/>
      <c r="U159" s="22"/>
      <c r="V159" s="222">
        <f>ROUND(V153*V155*V157,2)</f>
        <v>0</v>
      </c>
      <c r="W159" s="223"/>
      <c r="X159" s="223"/>
      <c r="Y159" s="22"/>
      <c r="Z159" s="222">
        <f>ROUND(Z153*Z155*Z157,2)</f>
        <v>0</v>
      </c>
      <c r="AA159" s="223"/>
      <c r="AB159" s="223"/>
      <c r="AC159" s="22"/>
      <c r="AD159" s="222">
        <f>ROUND(AD153*AD155*AD157,2)</f>
        <v>0</v>
      </c>
      <c r="AE159" s="223"/>
      <c r="AF159" s="223"/>
      <c r="AG159" s="22"/>
      <c r="AH159" s="659"/>
      <c r="AI159" s="660"/>
      <c r="AJ159" s="660"/>
      <c r="AK159" s="660"/>
      <c r="AL159" s="22"/>
      <c r="AM159" s="222">
        <f>ROUND(AM153*AM155*AM157,2)</f>
        <v>0</v>
      </c>
      <c r="AN159" s="223"/>
      <c r="AO159" s="223"/>
      <c r="AP159" s="223"/>
      <c r="AQ159" s="22"/>
      <c r="AR159" s="222">
        <f>ROUND(AR153*AR155*AR157,2)</f>
        <v>0</v>
      </c>
      <c r="AS159" s="223"/>
      <c r="AT159" s="223"/>
      <c r="AU159" s="223"/>
      <c r="AV159" s="22"/>
      <c r="AW159" s="222">
        <f>ROUND(AW153*AW155*AW157,2)</f>
        <v>0</v>
      </c>
      <c r="AX159" s="223"/>
      <c r="AY159" s="223"/>
      <c r="AZ159" s="223"/>
      <c r="BA159" s="22"/>
      <c r="BB159" s="222">
        <f>ROUND(BB153*BB155*BB157,2)</f>
        <v>0</v>
      </c>
      <c r="BC159" s="223"/>
      <c r="BD159" s="223"/>
      <c r="BE159" s="223"/>
      <c r="BF159" s="22"/>
    </row>
    <row r="160" spans="1:63" ht="15" customHeight="1">
      <c r="A160" s="244"/>
      <c r="B160" s="245"/>
      <c r="C160" s="138"/>
      <c r="D160" s="125" t="s">
        <v>320</v>
      </c>
      <c r="E160" s="126"/>
      <c r="F160" s="126"/>
      <c r="G160" s="126"/>
      <c r="H160" s="140" t="s">
        <v>321</v>
      </c>
      <c r="I160" s="224"/>
      <c r="J160" s="225"/>
      <c r="K160" s="225"/>
      <c r="L160" s="225"/>
      <c r="M160" s="91" t="s">
        <v>124</v>
      </c>
      <c r="N160" s="224"/>
      <c r="O160" s="225"/>
      <c r="P160" s="225"/>
      <c r="Q160" s="91" t="s">
        <v>125</v>
      </c>
      <c r="R160" s="224"/>
      <c r="S160" s="225"/>
      <c r="T160" s="225"/>
      <c r="U160" s="91" t="s">
        <v>126</v>
      </c>
      <c r="V160" s="224"/>
      <c r="W160" s="225"/>
      <c r="X160" s="225"/>
      <c r="Y160" s="91" t="s">
        <v>127</v>
      </c>
      <c r="Z160" s="224"/>
      <c r="AA160" s="225"/>
      <c r="AB160" s="225"/>
      <c r="AC160" s="91" t="s">
        <v>128</v>
      </c>
      <c r="AD160" s="224"/>
      <c r="AE160" s="225"/>
      <c r="AF160" s="225"/>
      <c r="AG160" s="91" t="s">
        <v>129</v>
      </c>
      <c r="AH160" s="661"/>
      <c r="AI160" s="662"/>
      <c r="AJ160" s="662"/>
      <c r="AK160" s="662"/>
      <c r="AL160" s="91" t="s">
        <v>130</v>
      </c>
      <c r="AM160" s="224"/>
      <c r="AN160" s="225"/>
      <c r="AO160" s="225"/>
      <c r="AP160" s="225"/>
      <c r="AQ160" s="91" t="s">
        <v>131</v>
      </c>
      <c r="AR160" s="224"/>
      <c r="AS160" s="225"/>
      <c r="AT160" s="225"/>
      <c r="AU160" s="225"/>
      <c r="AV160" s="91" t="s">
        <v>132</v>
      </c>
      <c r="AW160" s="224"/>
      <c r="AX160" s="225"/>
      <c r="AY160" s="225"/>
      <c r="AZ160" s="225"/>
      <c r="BA160" s="91" t="s">
        <v>133</v>
      </c>
      <c r="BB160" s="224"/>
      <c r="BC160" s="225"/>
      <c r="BD160" s="225"/>
      <c r="BE160" s="225"/>
      <c r="BF160" s="91" t="s">
        <v>134</v>
      </c>
    </row>
    <row r="161" spans="1:59" ht="15" customHeight="1">
      <c r="A161" s="240" t="s">
        <v>328</v>
      </c>
      <c r="B161" s="241"/>
      <c r="C161" s="135"/>
      <c r="D161" s="128" t="s">
        <v>458</v>
      </c>
      <c r="E161" s="129"/>
      <c r="F161" s="129"/>
      <c r="G161" s="129"/>
      <c r="H161" s="130"/>
      <c r="I161" s="214" t="str">
        <f>LOOKUP(BJ146,{0,1,3,4,5,6,8,9},{"0,00","0,00","10,20","BŁĄD","10,20","BŁĄD","BŁĄD","BŁĄD"})</f>
        <v>0,00</v>
      </c>
      <c r="J161" s="215"/>
      <c r="K161" s="215"/>
      <c r="L161" s="215"/>
      <c r="M161" s="22"/>
      <c r="N161" s="200" t="str">
        <f>LOOKUP(BJ146,{0,1,3,4,5,6,8,9},{"0,00","0,00","20,40","BŁĄD","20,40","BŁĄD","BŁĄD","BŁĄD"})</f>
        <v>0,00</v>
      </c>
      <c r="O161" s="201"/>
      <c r="P161" s="201"/>
      <c r="Q161" s="22"/>
      <c r="R161" s="200" t="str">
        <f>LOOKUP(BJ146,{0,1,3,4,5,6,8,9},{"0,00","0,00","40,80","BŁĄD","40,80","BŁĄD","BŁĄD","BŁĄD"})</f>
        <v>0,00</v>
      </c>
      <c r="S161" s="201"/>
      <c r="T161" s="201"/>
      <c r="U161" s="22"/>
      <c r="V161" s="200" t="str">
        <f>LOOKUP(BJ146,{0,1,3,4,5,6,8,9},{"0,00","0,00","61,20","BŁĄD","61,20","BŁĄD","BŁĄD","BŁĄD"})</f>
        <v>0,00</v>
      </c>
      <c r="W161" s="201"/>
      <c r="X161" s="201"/>
      <c r="Y161" s="22"/>
      <c r="Z161" s="200" t="str">
        <f>LOOKUP(BJ146,{0,1,3,4,5,6,8,9},{"0,00","0,00","112,20","BŁĄD","112,20","BŁĄD","BŁĄD","BŁĄD"})</f>
        <v>0,00</v>
      </c>
      <c r="AA161" s="201"/>
      <c r="AB161" s="201"/>
      <c r="AC161" s="22"/>
      <c r="AD161" s="200" t="str">
        <f>LOOKUP(BJ146,{0,1,3,4,5,6,8,9},{"0,00","0,00","187,00","BŁĄD","187,00","BŁĄD","BŁĄD","BŁĄD"})</f>
        <v>0,00</v>
      </c>
      <c r="AE161" s="201"/>
      <c r="AF161" s="201"/>
      <c r="AG161" s="22"/>
      <c r="AH161" s="648"/>
      <c r="AI161" s="649"/>
      <c r="AJ161" s="649"/>
      <c r="AK161" s="649"/>
      <c r="AL161" s="22"/>
      <c r="AM161" s="200" t="str">
        <f>LOOKUP(BJ146,{0,1,3,4,5,6,8,9},{"0,00","0,00","850,00","BŁĄD","850,00","BŁĄD","BŁĄD","BŁĄD"})</f>
        <v>0,00</v>
      </c>
      <c r="AN161" s="201"/>
      <c r="AO161" s="201"/>
      <c r="AP161" s="201"/>
      <c r="AQ161" s="22"/>
      <c r="AR161" s="200" t="str">
        <f>LOOKUP(BJ146,{0,1,3,4,5,6,8,9},{"0,00","0,00","1190,00","BŁĄD","1190,00","BŁĄD","BŁĄD","BŁĄD"})</f>
        <v>0,00</v>
      </c>
      <c r="AS161" s="201"/>
      <c r="AT161" s="201"/>
      <c r="AU161" s="201"/>
      <c r="AV161" s="22"/>
      <c r="AW161" s="200" t="str">
        <f>LOOKUP(BJ146,{0,1,3,4,5,6,8,9},{"0,00","0,00","2550,00","BŁĄD","2550,00","BŁĄD","BŁĄD","BŁĄD"})</f>
        <v>0,00</v>
      </c>
      <c r="AX161" s="201"/>
      <c r="AY161" s="201"/>
      <c r="AZ161" s="201"/>
      <c r="BA161" s="22"/>
      <c r="BB161" s="200" t="str">
        <f>LOOKUP(BJ146,{0,1,3,4,5,6,8,9},{"0,00","0,00","6120,00","BŁĄD","6120,00","BŁĄD","BŁĄD","BŁĄD"})</f>
        <v>0,00</v>
      </c>
      <c r="BC161" s="201"/>
      <c r="BD161" s="201"/>
      <c r="BE161" s="201"/>
      <c r="BF161" s="22"/>
    </row>
    <row r="162" spans="1:59" ht="15" customHeight="1">
      <c r="A162" s="242"/>
      <c r="B162" s="243"/>
      <c r="C162" s="136"/>
      <c r="D162" s="230" t="s">
        <v>289</v>
      </c>
      <c r="E162" s="231"/>
      <c r="F162" s="231"/>
      <c r="G162" s="231"/>
      <c r="H162" s="232"/>
      <c r="I162" s="216"/>
      <c r="J162" s="217"/>
      <c r="K162" s="217"/>
      <c r="L162" s="217"/>
      <c r="M162" s="91" t="s">
        <v>135</v>
      </c>
      <c r="N162" s="202"/>
      <c r="O162" s="203"/>
      <c r="P162" s="203"/>
      <c r="Q162" s="91" t="s">
        <v>136</v>
      </c>
      <c r="R162" s="202"/>
      <c r="S162" s="203"/>
      <c r="T162" s="203"/>
      <c r="U162" s="91" t="s">
        <v>137</v>
      </c>
      <c r="V162" s="202"/>
      <c r="W162" s="203"/>
      <c r="X162" s="203"/>
      <c r="Y162" s="91" t="s">
        <v>138</v>
      </c>
      <c r="Z162" s="202"/>
      <c r="AA162" s="203"/>
      <c r="AB162" s="203"/>
      <c r="AC162" s="91" t="s">
        <v>139</v>
      </c>
      <c r="AD162" s="202"/>
      <c r="AE162" s="203"/>
      <c r="AF162" s="203"/>
      <c r="AG162" s="91" t="s">
        <v>140</v>
      </c>
      <c r="AH162" s="650"/>
      <c r="AI162" s="651"/>
      <c r="AJ162" s="651"/>
      <c r="AK162" s="651"/>
      <c r="AL162" s="91" t="s">
        <v>141</v>
      </c>
      <c r="AM162" s="202"/>
      <c r="AN162" s="203"/>
      <c r="AO162" s="203"/>
      <c r="AP162" s="203"/>
      <c r="AQ162" s="91" t="s">
        <v>142</v>
      </c>
      <c r="AR162" s="202"/>
      <c r="AS162" s="203"/>
      <c r="AT162" s="203"/>
      <c r="AU162" s="203"/>
      <c r="AV162" s="91" t="s">
        <v>143</v>
      </c>
      <c r="AW162" s="202"/>
      <c r="AX162" s="203"/>
      <c r="AY162" s="203"/>
      <c r="AZ162" s="203"/>
      <c r="BA162" s="91" t="s">
        <v>144</v>
      </c>
      <c r="BB162" s="202"/>
      <c r="BC162" s="203"/>
      <c r="BD162" s="203"/>
      <c r="BE162" s="203"/>
      <c r="BF162" s="91" t="s">
        <v>145</v>
      </c>
      <c r="BG162" s="57"/>
    </row>
    <row r="163" spans="1:59" ht="17.100000000000001" customHeight="1">
      <c r="A163" s="242"/>
      <c r="B163" s="243"/>
      <c r="C163" s="349" t="s">
        <v>38</v>
      </c>
      <c r="D163" s="115" t="s">
        <v>39</v>
      </c>
      <c r="E163" s="116"/>
      <c r="F163" s="116"/>
      <c r="G163" s="116"/>
      <c r="H163" s="117"/>
      <c r="I163" s="218"/>
      <c r="J163" s="219"/>
      <c r="K163" s="219"/>
      <c r="L163" s="219"/>
      <c r="M163" s="22"/>
      <c r="N163" s="218"/>
      <c r="O163" s="219"/>
      <c r="P163" s="219"/>
      <c r="Q163" s="22"/>
      <c r="R163" s="218"/>
      <c r="S163" s="219"/>
      <c r="T163" s="164"/>
      <c r="U163" s="22"/>
      <c r="V163" s="218"/>
      <c r="W163" s="219"/>
      <c r="X163" s="165"/>
      <c r="Y163" s="22"/>
      <c r="Z163" s="218"/>
      <c r="AA163" s="219"/>
      <c r="AB163" s="101"/>
      <c r="AC163" s="22"/>
      <c r="AD163" s="218"/>
      <c r="AE163" s="219"/>
      <c r="AF163" s="58"/>
      <c r="AG163" s="22"/>
      <c r="AH163" s="652"/>
      <c r="AI163" s="653"/>
      <c r="AJ163" s="653"/>
      <c r="AK163" s="58"/>
      <c r="AL163" s="22"/>
      <c r="AM163" s="218"/>
      <c r="AN163" s="219"/>
      <c r="AO163" s="219"/>
      <c r="AP163" s="58"/>
      <c r="AQ163" s="22"/>
      <c r="AR163" s="218"/>
      <c r="AS163" s="219"/>
      <c r="AT163" s="219"/>
      <c r="AU163" s="58"/>
      <c r="AV163" s="22"/>
      <c r="AW163" s="218"/>
      <c r="AX163" s="219"/>
      <c r="AY163" s="219"/>
      <c r="AZ163" s="58"/>
      <c r="BA163" s="22"/>
      <c r="BB163" s="218"/>
      <c r="BC163" s="219"/>
      <c r="BD163" s="219"/>
      <c r="BE163" s="58"/>
      <c r="BF163" s="22"/>
    </row>
    <row r="164" spans="1:59" ht="17.100000000000001" customHeight="1">
      <c r="A164" s="242"/>
      <c r="B164" s="243"/>
      <c r="C164" s="350"/>
      <c r="D164" s="230" t="s">
        <v>290</v>
      </c>
      <c r="E164" s="231"/>
      <c r="F164" s="231"/>
      <c r="G164" s="231"/>
      <c r="H164" s="232"/>
      <c r="I164" s="220"/>
      <c r="J164" s="221"/>
      <c r="K164" s="221"/>
      <c r="L164" s="221"/>
      <c r="M164" s="91" t="s">
        <v>146</v>
      </c>
      <c r="N164" s="220"/>
      <c r="O164" s="221"/>
      <c r="P164" s="221"/>
      <c r="Q164" s="91" t="s">
        <v>147</v>
      </c>
      <c r="R164" s="220"/>
      <c r="S164" s="221"/>
      <c r="T164" s="204" t="s">
        <v>148</v>
      </c>
      <c r="U164" s="205"/>
      <c r="V164" s="220"/>
      <c r="W164" s="221"/>
      <c r="X164" s="204" t="s">
        <v>149</v>
      </c>
      <c r="Y164" s="205"/>
      <c r="Z164" s="220"/>
      <c r="AA164" s="221"/>
      <c r="AB164" s="204" t="s">
        <v>150</v>
      </c>
      <c r="AC164" s="205"/>
      <c r="AD164" s="220"/>
      <c r="AE164" s="221"/>
      <c r="AF164" s="204" t="s">
        <v>151</v>
      </c>
      <c r="AG164" s="205"/>
      <c r="AH164" s="654"/>
      <c r="AI164" s="655"/>
      <c r="AJ164" s="655"/>
      <c r="AK164" s="204" t="s">
        <v>152</v>
      </c>
      <c r="AL164" s="205"/>
      <c r="AM164" s="220"/>
      <c r="AN164" s="221"/>
      <c r="AO164" s="221"/>
      <c r="AP164" s="204" t="s">
        <v>153</v>
      </c>
      <c r="AQ164" s="205"/>
      <c r="AR164" s="220"/>
      <c r="AS164" s="221"/>
      <c r="AT164" s="221"/>
      <c r="AU164" s="204" t="s">
        <v>154</v>
      </c>
      <c r="AV164" s="205"/>
      <c r="AW164" s="220"/>
      <c r="AX164" s="221"/>
      <c r="AY164" s="221"/>
      <c r="AZ164" s="204" t="s">
        <v>155</v>
      </c>
      <c r="BA164" s="205"/>
      <c r="BB164" s="220"/>
      <c r="BC164" s="221"/>
      <c r="BD164" s="221"/>
      <c r="BE164" s="204" t="s">
        <v>156</v>
      </c>
      <c r="BF164" s="205"/>
    </row>
    <row r="165" spans="1:59" ht="17.100000000000001" customHeight="1">
      <c r="A165" s="242"/>
      <c r="B165" s="243"/>
      <c r="C165" s="350"/>
      <c r="D165" s="122" t="s">
        <v>489</v>
      </c>
      <c r="E165" s="123"/>
      <c r="F165" s="123"/>
      <c r="G165" s="123"/>
      <c r="H165" s="124"/>
      <c r="I165" s="200" t="str">
        <f>LOOKUP(BK152,{0,10,30,40,70,80,90,100,110,120,130,160,170,190,200},{"0,00","1,08","2,00","BŁĄD","2,17","BŁĄD","2,17","BŁĄD","BŁĄD","BŁĄD","BŁĄD","BŁĄD","BŁĄD","BŁĄD","BŁĄD"})</f>
        <v>0,00</v>
      </c>
      <c r="J165" s="201"/>
      <c r="K165" s="201"/>
      <c r="L165" s="59"/>
      <c r="M165" s="22"/>
      <c r="N165" s="200" t="str">
        <f>LOOKUP(BK152,{0,10,30,40,70,80,90,100,110,120,130,160,170,190,200},{"0,00","1,08","2,00","BŁĄD","2,17","BŁĄD","2,17","BŁĄD","BŁĄD","BŁĄD","BŁĄD","BŁĄD","BŁĄD","BŁĄD","BŁĄD"})</f>
        <v>0,00</v>
      </c>
      <c r="O165" s="201"/>
      <c r="P165" s="59"/>
      <c r="Q165" s="22"/>
      <c r="R165" s="200" t="str">
        <f>LOOKUP(BK152,{0,10,30,40,70,80,90,100,110,120,130,160,170,190,200},{"0,00","1,08","2,00","BŁĄD","2,17","BŁĄD","2,17","BŁĄD","BŁĄD","BŁĄD","BŁĄD","BŁĄD","BŁĄD","BŁĄD","BŁĄD"})</f>
        <v>0,00</v>
      </c>
      <c r="S165" s="201"/>
      <c r="T165" s="59"/>
      <c r="U165" s="22"/>
      <c r="V165" s="200" t="str">
        <f>LOOKUP(BK152,{0,10,30,40,70,80,90,100,110,120,130,160,170,190,200},{"0,00","1,08","2,00","BŁĄD","2,17","BŁĄD","2,17","BŁĄD","BŁĄD","BŁĄD","BŁĄD","BŁĄD","BŁĄD","BŁĄD","BŁĄD"})</f>
        <v>0,00</v>
      </c>
      <c r="W165" s="201"/>
      <c r="X165" s="58"/>
      <c r="Y165" s="22"/>
      <c r="Z165" s="200" t="str">
        <f>LOOKUP(BK152,{0,10,30,40,70,80,90,100,110,120,130,160,170,190,200},{"0,00","1,08","2,00","BŁĄD","2,17","BŁĄD","2,17","BŁĄD","BŁĄD","BŁĄD","BŁĄD","BŁĄD","BŁĄD","BŁĄD","BŁĄD"})</f>
        <v>0,00</v>
      </c>
      <c r="AA165" s="201"/>
      <c r="AB165" s="58"/>
      <c r="AC165" s="22"/>
      <c r="AD165" s="200" t="str">
        <f>LOOKUP(BK152,{0,10,30,40,70,80,90,100,110,120,130,160,170,190,200},{"0,00","1,08","2,00","BŁĄD","2,17","BŁĄD","2,17","BŁĄD","BŁĄD","BŁĄD","BŁĄD","BŁĄD","BŁĄD","BŁĄD","BŁĄD"})</f>
        <v>0,00</v>
      </c>
      <c r="AE165" s="201"/>
      <c r="AF165" s="58"/>
      <c r="AG165" s="22"/>
      <c r="AH165" s="648"/>
      <c r="AI165" s="649"/>
      <c r="AJ165" s="649"/>
      <c r="AK165" s="58"/>
      <c r="AL165" s="22"/>
      <c r="AM165" s="200" t="str">
        <f>LOOKUP(BK152,{0,10,30,40,70,80,90,100,110,120,130,160,170,190,200},{"0,00","1,08","2,00","BŁĄD","2,17","BŁĄD","2,17","BŁĄD","BŁĄD","BŁĄD","BŁĄD","BŁĄD","BŁĄD","BŁĄD","BŁĄD"})</f>
        <v>0,00</v>
      </c>
      <c r="AN165" s="201"/>
      <c r="AO165" s="201"/>
      <c r="AP165" s="58"/>
      <c r="AQ165" s="22"/>
      <c r="AR165" s="200" t="str">
        <f>LOOKUP(BK152,{0,10,30,40,70,80,90,100,110,120,130,160,170,190,200},{"0,00","1,08","2,00","BŁĄD","2,17","BŁĄD","2,17","BŁĄD","BŁĄD","BŁĄD","BŁĄD","BŁĄD","BŁĄD","BŁĄD","BŁĄD"})</f>
        <v>0,00</v>
      </c>
      <c r="AS165" s="201"/>
      <c r="AT165" s="201"/>
      <c r="AU165" s="58"/>
      <c r="AV165" s="22"/>
      <c r="AW165" s="200" t="str">
        <f>LOOKUP(BK152,{0,10,30,40,70,80,90,100,110,120,130,160,170,190,200},{"0,00","1,08","2,00","BŁĄD","2,17","BŁĄD","2,17","BŁĄD","BŁĄD","BŁĄD","BŁĄD","BŁĄD","BŁĄD","BŁĄD","BŁĄD"})</f>
        <v>0,00</v>
      </c>
      <c r="AX165" s="201"/>
      <c r="AY165" s="201"/>
      <c r="AZ165" s="58"/>
      <c r="BA165" s="22"/>
      <c r="BB165" s="200" t="str">
        <f>LOOKUP(BK152,{0,10,30,40,70,80,90,100,110,120,130,160,170,190,200},{"0,00","1,08","2,00","BŁĄD","2,17","BŁĄD","2,17","BŁĄD","BŁĄD","BŁĄD","BŁĄD","BŁĄD","BŁĄD","BŁĄD","BŁĄD"})</f>
        <v>0,00</v>
      </c>
      <c r="BC165" s="201"/>
      <c r="BD165" s="201"/>
      <c r="BE165" s="58"/>
      <c r="BF165" s="22"/>
    </row>
    <row r="166" spans="1:59" ht="17.100000000000001" customHeight="1">
      <c r="A166" s="242"/>
      <c r="B166" s="243"/>
      <c r="C166" s="351"/>
      <c r="D166" s="230" t="s">
        <v>291</v>
      </c>
      <c r="E166" s="231"/>
      <c r="F166" s="231"/>
      <c r="G166" s="231"/>
      <c r="H166" s="232"/>
      <c r="I166" s="202"/>
      <c r="J166" s="203"/>
      <c r="K166" s="203"/>
      <c r="L166" s="204" t="s">
        <v>157</v>
      </c>
      <c r="M166" s="205"/>
      <c r="N166" s="202"/>
      <c r="O166" s="203"/>
      <c r="P166" s="204" t="s">
        <v>158</v>
      </c>
      <c r="Q166" s="205"/>
      <c r="R166" s="202"/>
      <c r="S166" s="203"/>
      <c r="T166" s="204" t="s">
        <v>159</v>
      </c>
      <c r="U166" s="205"/>
      <c r="V166" s="202"/>
      <c r="W166" s="203"/>
      <c r="X166" s="204" t="s">
        <v>160</v>
      </c>
      <c r="Y166" s="205"/>
      <c r="Z166" s="202"/>
      <c r="AA166" s="203"/>
      <c r="AB166" s="204" t="s">
        <v>161</v>
      </c>
      <c r="AC166" s="205"/>
      <c r="AD166" s="202"/>
      <c r="AE166" s="203"/>
      <c r="AF166" s="204" t="s">
        <v>162</v>
      </c>
      <c r="AG166" s="205"/>
      <c r="AH166" s="650"/>
      <c r="AI166" s="651"/>
      <c r="AJ166" s="651"/>
      <c r="AK166" s="204" t="s">
        <v>163</v>
      </c>
      <c r="AL166" s="205"/>
      <c r="AM166" s="202"/>
      <c r="AN166" s="203"/>
      <c r="AO166" s="203"/>
      <c r="AP166" s="204" t="s">
        <v>164</v>
      </c>
      <c r="AQ166" s="205"/>
      <c r="AR166" s="202"/>
      <c r="AS166" s="203"/>
      <c r="AT166" s="203"/>
      <c r="AU166" s="204" t="s">
        <v>165</v>
      </c>
      <c r="AV166" s="205"/>
      <c r="AW166" s="202"/>
      <c r="AX166" s="203"/>
      <c r="AY166" s="203"/>
      <c r="AZ166" s="204" t="s">
        <v>166</v>
      </c>
      <c r="BA166" s="205"/>
      <c r="BB166" s="202"/>
      <c r="BC166" s="203"/>
      <c r="BD166" s="203"/>
      <c r="BE166" s="204" t="s">
        <v>167</v>
      </c>
      <c r="BF166" s="205"/>
    </row>
    <row r="167" spans="1:59" ht="15" customHeight="1">
      <c r="A167" s="242"/>
      <c r="B167" s="243"/>
      <c r="C167" s="137"/>
      <c r="D167" s="118" t="s">
        <v>459</v>
      </c>
      <c r="E167" s="119"/>
      <c r="F167" s="119"/>
      <c r="G167" s="119"/>
      <c r="H167" s="120"/>
      <c r="I167" s="222">
        <f>ROUND(I161*I163*I165,2)</f>
        <v>0</v>
      </c>
      <c r="J167" s="223"/>
      <c r="K167" s="223"/>
      <c r="L167" s="59"/>
      <c r="M167" s="22"/>
      <c r="N167" s="194">
        <f>ROUND(N161*N163*N165,2)</f>
        <v>0</v>
      </c>
      <c r="O167" s="195"/>
      <c r="P167" s="195"/>
      <c r="Q167" s="196"/>
      <c r="R167" s="194">
        <f>ROUND(R161*R163*R165,2)</f>
        <v>0</v>
      </c>
      <c r="S167" s="195"/>
      <c r="T167" s="195"/>
      <c r="U167" s="196"/>
      <c r="V167" s="194">
        <f>ROUND(V161*V163*V165,2)</f>
        <v>0</v>
      </c>
      <c r="W167" s="195"/>
      <c r="X167" s="195"/>
      <c r="Y167" s="196"/>
      <c r="Z167" s="194">
        <f>ROUND(Z161*Z163*Z165,2)</f>
        <v>0</v>
      </c>
      <c r="AA167" s="195"/>
      <c r="AB167" s="195"/>
      <c r="AC167" s="196"/>
      <c r="AD167" s="194">
        <f>ROUND(AD161*AD163*AD165,2)</f>
        <v>0</v>
      </c>
      <c r="AE167" s="195"/>
      <c r="AF167" s="195"/>
      <c r="AG167" s="196"/>
      <c r="AH167" s="645"/>
      <c r="AI167" s="646"/>
      <c r="AJ167" s="646"/>
      <c r="AK167" s="646"/>
      <c r="AL167" s="647"/>
      <c r="AM167" s="194">
        <f>ROUND(AM161*AM163*AM165,2)</f>
        <v>0</v>
      </c>
      <c r="AN167" s="195"/>
      <c r="AO167" s="195"/>
      <c r="AP167" s="195"/>
      <c r="AQ167" s="196"/>
      <c r="AR167" s="194">
        <f>ROUND(AR161*AR163*AR165,2)</f>
        <v>0</v>
      </c>
      <c r="AS167" s="195"/>
      <c r="AT167" s="195"/>
      <c r="AU167" s="195"/>
      <c r="AV167" s="196"/>
      <c r="AW167" s="194">
        <f>ROUND(AW161*AW163*AW165,2)</f>
        <v>0</v>
      </c>
      <c r="AX167" s="195"/>
      <c r="AY167" s="195"/>
      <c r="AZ167" s="195"/>
      <c r="BA167" s="196"/>
      <c r="BB167" s="194">
        <f>ROUND(BB161*BB163*BB165,2)</f>
        <v>0</v>
      </c>
      <c r="BC167" s="195"/>
      <c r="BD167" s="195"/>
      <c r="BE167" s="195"/>
      <c r="BF167" s="196"/>
    </row>
    <row r="168" spans="1:59" ht="15" customHeight="1">
      <c r="A168" s="244"/>
      <c r="B168" s="245"/>
      <c r="C168" s="138"/>
      <c r="D168" s="125" t="s">
        <v>322</v>
      </c>
      <c r="E168" s="126"/>
      <c r="F168" s="126"/>
      <c r="G168" s="126"/>
      <c r="H168" s="140" t="s">
        <v>323</v>
      </c>
      <c r="I168" s="224"/>
      <c r="J168" s="225"/>
      <c r="K168" s="225"/>
      <c r="L168" s="204" t="s">
        <v>168</v>
      </c>
      <c r="M168" s="205"/>
      <c r="N168" s="188"/>
      <c r="O168" s="189"/>
      <c r="P168" s="204" t="s">
        <v>169</v>
      </c>
      <c r="Q168" s="205"/>
      <c r="R168" s="181"/>
      <c r="S168" s="182"/>
      <c r="T168" s="204" t="s">
        <v>170</v>
      </c>
      <c r="U168" s="205"/>
      <c r="V168" s="181"/>
      <c r="W168" s="182"/>
      <c r="X168" s="204" t="s">
        <v>171</v>
      </c>
      <c r="Y168" s="205"/>
      <c r="Z168" s="181"/>
      <c r="AA168" s="182"/>
      <c r="AB168" s="204" t="s">
        <v>172</v>
      </c>
      <c r="AC168" s="205"/>
      <c r="AD168" s="181"/>
      <c r="AE168" s="182"/>
      <c r="AF168" s="204" t="s">
        <v>173</v>
      </c>
      <c r="AG168" s="205"/>
      <c r="AH168" s="192"/>
      <c r="AI168" s="193"/>
      <c r="AJ168" s="193"/>
      <c r="AK168" s="204" t="s">
        <v>174</v>
      </c>
      <c r="AL168" s="205"/>
      <c r="AM168" s="192"/>
      <c r="AN168" s="193"/>
      <c r="AO168" s="193"/>
      <c r="AP168" s="204" t="s">
        <v>175</v>
      </c>
      <c r="AQ168" s="205"/>
      <c r="AR168" s="192"/>
      <c r="AS168" s="193"/>
      <c r="AT168" s="193"/>
      <c r="AU168" s="204" t="s">
        <v>176</v>
      </c>
      <c r="AV168" s="205"/>
      <c r="AW168" s="192"/>
      <c r="AX168" s="193"/>
      <c r="AY168" s="193"/>
      <c r="AZ168" s="204" t="s">
        <v>177</v>
      </c>
      <c r="BA168" s="205"/>
      <c r="BB168" s="192"/>
      <c r="BC168" s="193"/>
      <c r="BD168" s="193"/>
      <c r="BE168" s="204" t="s">
        <v>178</v>
      </c>
      <c r="BF168" s="205"/>
    </row>
    <row r="169" spans="1:59" ht="12.9" customHeight="1">
      <c r="A169" s="240" t="s">
        <v>329</v>
      </c>
      <c r="B169" s="241"/>
      <c r="C169" s="135"/>
      <c r="D169" s="128" t="s">
        <v>458</v>
      </c>
      <c r="E169" s="129"/>
      <c r="F169" s="129"/>
      <c r="G169" s="129"/>
      <c r="H169" s="130"/>
      <c r="I169" s="214" t="str">
        <f>LOOKUP(BJ146,{0,1,3,4,5,6,8,9},{"0,00","0,00","10,20","BŁĄD","10,20","BŁĄD","BŁĄD","BŁĄD"})</f>
        <v>0,00</v>
      </c>
      <c r="J169" s="215"/>
      <c r="K169" s="215"/>
      <c r="L169" s="60"/>
      <c r="M169" s="61"/>
      <c r="N169" s="640" t="str">
        <f>LOOKUP(BJ146,{0,1,3,4,5,6,8,9},{"0,00","0,00","20,40","BŁĄD","20,40","BŁĄD","BŁĄD","BŁĄD"})</f>
        <v>0,00</v>
      </c>
      <c r="O169" s="641"/>
      <c r="P169" s="641"/>
      <c r="Q169" s="642"/>
      <c r="R169" s="640" t="str">
        <f>LOOKUP(BJ146,{0,1,3,4,5,6,8,9},{"0,00","0,00","40,80","BŁĄD","40,80","BŁĄD","BŁĄD","BŁĄD"})</f>
        <v>0,00</v>
      </c>
      <c r="S169" s="641"/>
      <c r="T169" s="641"/>
      <c r="U169" s="642"/>
      <c r="V169" s="640" t="str">
        <f>LOOKUP(BJ146,{0,1,3,4,5,6,8,9},{"0,00","0,00","61,20","BŁĄD","61,20","BŁĄD","BŁĄD","BŁĄD"})</f>
        <v>0,00</v>
      </c>
      <c r="W169" s="641"/>
      <c r="X169" s="641"/>
      <c r="Y169" s="642"/>
      <c r="Z169" s="640" t="str">
        <f>LOOKUP(BJ146,{0,1,3,4,5,6,8,9},{"0,00","0,00","112,20","BŁĄD","112,20","BŁĄD","BŁĄD","BŁĄD"})</f>
        <v>0,00</v>
      </c>
      <c r="AA169" s="641"/>
      <c r="AB169" s="641"/>
      <c r="AC169" s="642"/>
      <c r="AD169" s="640" t="str">
        <f>LOOKUP(BJ146,{0,1,3,4,5,6,8,9},{"0,00","0,00","187,00","BŁĄD","187,00","BŁĄD","BŁĄD","BŁĄD"})</f>
        <v>0,00</v>
      </c>
      <c r="AE169" s="641"/>
      <c r="AF169" s="641"/>
      <c r="AG169" s="642"/>
      <c r="AH169" s="656"/>
      <c r="AI169" s="657"/>
      <c r="AJ169" s="657"/>
      <c r="AK169" s="657"/>
      <c r="AL169" s="658"/>
      <c r="AM169" s="197" t="str">
        <f>LOOKUP(BJ146,{0,1,3,4,5,6,8,9},{"0,00","0,00","850,00","BŁĄD","850,00","BŁĄD","BŁĄD","BŁĄD"})</f>
        <v>0,00</v>
      </c>
      <c r="AN169" s="198"/>
      <c r="AO169" s="198"/>
      <c r="AP169" s="198"/>
      <c r="AQ169" s="199"/>
      <c r="AR169" s="197" t="str">
        <f>LOOKUP(BJ146,{0,1,3,4,5,6,8,9},{"0,00","0,00","1190,00","BŁĄD","1190,00","BŁĄD","BŁĄD","BŁĄD"})</f>
        <v>0,00</v>
      </c>
      <c r="AS169" s="198"/>
      <c r="AT169" s="198"/>
      <c r="AU169" s="198"/>
      <c r="AV169" s="199"/>
      <c r="AW169" s="197" t="str">
        <f>LOOKUP(BJ146,{0,1,3,4,5,6,8,9},{"0,00","0,00","2550,00","BŁĄD","2550,00","BŁĄD","BŁĄD","BŁĄD"})</f>
        <v>0,00</v>
      </c>
      <c r="AX169" s="198"/>
      <c r="AY169" s="198"/>
      <c r="AZ169" s="198"/>
      <c r="BA169" s="199"/>
      <c r="BB169" s="197" t="str">
        <f>LOOKUP(BJ146,{0,1,3,4,5,6,8,9},{"0,00","0,00","6120,00","BŁĄD","6120,00","BŁĄD","BŁĄD","BŁĄD"})</f>
        <v>0,00</v>
      </c>
      <c r="BC169" s="198"/>
      <c r="BD169" s="198"/>
      <c r="BE169" s="198"/>
      <c r="BF169" s="199"/>
    </row>
    <row r="170" spans="1:59" ht="12.9" customHeight="1">
      <c r="A170" s="242"/>
      <c r="B170" s="243"/>
      <c r="C170" s="136"/>
      <c r="D170" s="230" t="s">
        <v>292</v>
      </c>
      <c r="E170" s="231"/>
      <c r="F170" s="231"/>
      <c r="G170" s="231"/>
      <c r="H170" s="232"/>
      <c r="I170" s="216"/>
      <c r="J170" s="217"/>
      <c r="K170" s="217"/>
      <c r="L170" s="496" t="s">
        <v>179</v>
      </c>
      <c r="M170" s="497"/>
      <c r="N170" s="177"/>
      <c r="O170" s="178"/>
      <c r="P170" s="496" t="s">
        <v>180</v>
      </c>
      <c r="Q170" s="497"/>
      <c r="R170" s="177"/>
      <c r="S170" s="178"/>
      <c r="T170" s="496" t="s">
        <v>181</v>
      </c>
      <c r="U170" s="497"/>
      <c r="V170" s="177"/>
      <c r="W170" s="178"/>
      <c r="X170" s="496" t="s">
        <v>182</v>
      </c>
      <c r="Y170" s="497"/>
      <c r="Z170" s="177"/>
      <c r="AA170" s="178"/>
      <c r="AB170" s="496" t="s">
        <v>183</v>
      </c>
      <c r="AC170" s="497"/>
      <c r="AD170" s="177"/>
      <c r="AE170" s="178"/>
      <c r="AF170" s="496" t="s">
        <v>184</v>
      </c>
      <c r="AG170" s="497"/>
      <c r="AH170" s="190"/>
      <c r="AI170" s="191"/>
      <c r="AJ170" s="191"/>
      <c r="AK170" s="204" t="s">
        <v>185</v>
      </c>
      <c r="AL170" s="205"/>
      <c r="AM170" s="190"/>
      <c r="AN170" s="191"/>
      <c r="AO170" s="191"/>
      <c r="AP170" s="204" t="s">
        <v>186</v>
      </c>
      <c r="AQ170" s="205"/>
      <c r="AR170" s="190"/>
      <c r="AS170" s="191"/>
      <c r="AT170" s="191"/>
      <c r="AU170" s="204" t="s">
        <v>187</v>
      </c>
      <c r="AV170" s="205"/>
      <c r="AW170" s="190"/>
      <c r="AX170" s="191"/>
      <c r="AY170" s="191"/>
      <c r="AZ170" s="204" t="s">
        <v>188</v>
      </c>
      <c r="BA170" s="205"/>
      <c r="BB170" s="190"/>
      <c r="BC170" s="191"/>
      <c r="BD170" s="191"/>
      <c r="BE170" s="204" t="s">
        <v>189</v>
      </c>
      <c r="BF170" s="205"/>
    </row>
    <row r="171" spans="1:59" ht="17.100000000000001" customHeight="1">
      <c r="A171" s="242"/>
      <c r="B171" s="243"/>
      <c r="C171" s="349" t="s">
        <v>38</v>
      </c>
      <c r="D171" s="115" t="s">
        <v>39</v>
      </c>
      <c r="E171" s="116"/>
      <c r="F171" s="116"/>
      <c r="G171" s="116"/>
      <c r="H171" s="117"/>
      <c r="I171" s="218"/>
      <c r="J171" s="219"/>
      <c r="K171" s="219"/>
      <c r="L171" s="60"/>
      <c r="M171" s="61"/>
      <c r="N171" s="636"/>
      <c r="O171" s="637"/>
      <c r="P171" s="60"/>
      <c r="Q171" s="61"/>
      <c r="R171" s="636"/>
      <c r="S171" s="637"/>
      <c r="T171" s="60"/>
      <c r="U171" s="61"/>
      <c r="V171" s="636"/>
      <c r="W171" s="637"/>
      <c r="X171" s="62"/>
      <c r="Y171" s="61"/>
      <c r="Z171" s="636"/>
      <c r="AA171" s="637"/>
      <c r="AB171" s="62"/>
      <c r="AC171" s="61"/>
      <c r="AD171" s="636"/>
      <c r="AE171" s="637"/>
      <c r="AF171" s="62"/>
      <c r="AG171" s="61"/>
      <c r="AH171" s="652"/>
      <c r="AI171" s="653"/>
      <c r="AJ171" s="653"/>
      <c r="AK171" s="58"/>
      <c r="AL171" s="22"/>
      <c r="AM171" s="218"/>
      <c r="AN171" s="219"/>
      <c r="AO171" s="219"/>
      <c r="AP171" s="58"/>
      <c r="AQ171" s="22"/>
      <c r="AR171" s="218"/>
      <c r="AS171" s="219"/>
      <c r="AT171" s="219"/>
      <c r="AU171" s="58"/>
      <c r="AV171" s="22"/>
      <c r="AW171" s="218"/>
      <c r="AX171" s="219"/>
      <c r="AY171" s="219"/>
      <c r="AZ171" s="58"/>
      <c r="BA171" s="22"/>
      <c r="BB171" s="218"/>
      <c r="BC171" s="219"/>
      <c r="BD171" s="219"/>
      <c r="BE171" s="58"/>
      <c r="BF171" s="22"/>
    </row>
    <row r="172" spans="1:59" ht="17.100000000000001" customHeight="1">
      <c r="A172" s="242"/>
      <c r="B172" s="243"/>
      <c r="C172" s="350"/>
      <c r="D172" s="230" t="s">
        <v>293</v>
      </c>
      <c r="E172" s="231"/>
      <c r="F172" s="231"/>
      <c r="G172" s="231"/>
      <c r="H172" s="232"/>
      <c r="I172" s="220"/>
      <c r="J172" s="221"/>
      <c r="K172" s="221"/>
      <c r="L172" s="496" t="s">
        <v>190</v>
      </c>
      <c r="M172" s="497"/>
      <c r="N172" s="638"/>
      <c r="O172" s="639"/>
      <c r="P172" s="496" t="s">
        <v>191</v>
      </c>
      <c r="Q172" s="497"/>
      <c r="R172" s="638"/>
      <c r="S172" s="639"/>
      <c r="T172" s="496" t="s">
        <v>192</v>
      </c>
      <c r="U172" s="497"/>
      <c r="V172" s="638"/>
      <c r="W172" s="639"/>
      <c r="X172" s="496" t="s">
        <v>193</v>
      </c>
      <c r="Y172" s="497"/>
      <c r="Z172" s="638"/>
      <c r="AA172" s="639"/>
      <c r="AB172" s="496" t="s">
        <v>194</v>
      </c>
      <c r="AC172" s="497"/>
      <c r="AD172" s="638"/>
      <c r="AE172" s="639"/>
      <c r="AF172" s="496" t="s">
        <v>195</v>
      </c>
      <c r="AG172" s="497"/>
      <c r="AH172" s="654"/>
      <c r="AI172" s="655"/>
      <c r="AJ172" s="655"/>
      <c r="AK172" s="204" t="s">
        <v>196</v>
      </c>
      <c r="AL172" s="205"/>
      <c r="AM172" s="220"/>
      <c r="AN172" s="221"/>
      <c r="AO172" s="221"/>
      <c r="AP172" s="204" t="s">
        <v>197</v>
      </c>
      <c r="AQ172" s="205"/>
      <c r="AR172" s="220"/>
      <c r="AS172" s="221"/>
      <c r="AT172" s="221"/>
      <c r="AU172" s="204" t="s">
        <v>198</v>
      </c>
      <c r="AV172" s="205"/>
      <c r="AW172" s="220"/>
      <c r="AX172" s="221"/>
      <c r="AY172" s="221"/>
      <c r="AZ172" s="204" t="s">
        <v>199</v>
      </c>
      <c r="BA172" s="205"/>
      <c r="BB172" s="220"/>
      <c r="BC172" s="221"/>
      <c r="BD172" s="221"/>
      <c r="BE172" s="204" t="s">
        <v>200</v>
      </c>
      <c r="BF172" s="205"/>
    </row>
    <row r="173" spans="1:59" ht="17.100000000000001" customHeight="1">
      <c r="A173" s="242"/>
      <c r="B173" s="243"/>
      <c r="C173" s="350"/>
      <c r="D173" s="122" t="s">
        <v>489</v>
      </c>
      <c r="E173" s="123"/>
      <c r="F173" s="123"/>
      <c r="G173" s="123"/>
      <c r="H173" s="124"/>
      <c r="I173" s="200" t="str">
        <f>LOOKUP(BK152,{0,10,30,40,70,80,90,100,110,120,130,160,170,190,200},{"0,00","2,17","2,00","BŁĄD","4,33","BŁĄD","2,17","BŁĄD","BŁĄD","BŁĄD","BŁĄD","BŁĄD","BŁĄD","BŁĄD","BŁĄD"})</f>
        <v>0,00</v>
      </c>
      <c r="J173" s="201"/>
      <c r="K173" s="201"/>
      <c r="L173" s="60"/>
      <c r="M173" s="61"/>
      <c r="N173" s="632" t="str">
        <f>LOOKUP(BK152,{0,10,30,40,70,80,90,100,110,120,130,160,170,190,200},{"0,00","2,17","2,00","BŁĄD","4,33","BŁĄD","2,17","BŁĄD","BŁĄD","BŁĄD","BŁĄD","BŁĄD","BŁĄD","BŁĄD","BŁĄD"})</f>
        <v>0,00</v>
      </c>
      <c r="O173" s="633"/>
      <c r="P173" s="60"/>
      <c r="Q173" s="61"/>
      <c r="R173" s="632" t="str">
        <f>LOOKUP(BK152,{0,10,30,40,70,80,90,100,110,120,130,160,170,190,200},{"0,00","2,17","2,00","BŁĄD","4,33","BŁĄD","2,17","BŁĄD","BŁĄD","BŁĄD","BŁĄD","BŁĄD","BŁĄD","BŁĄD","BŁĄD"})</f>
        <v>0,00</v>
      </c>
      <c r="S173" s="633"/>
      <c r="T173" s="60"/>
      <c r="U173" s="61"/>
      <c r="V173" s="214" t="str">
        <f>LOOKUP(BK152,{0,10,30,40,70,80,90,100,110,120,130,160,170,190,200},{"0,00","2,17","2,00","BŁĄD","4,33","BŁĄD","2,17","BŁĄD","BŁĄD","BŁĄD","BŁĄD","BŁĄD","BŁĄD","BŁĄD","BŁĄD"})</f>
        <v>0,00</v>
      </c>
      <c r="W173" s="215"/>
      <c r="X173" s="62"/>
      <c r="Y173" s="61"/>
      <c r="Z173" s="214" t="str">
        <f>LOOKUP(BK152,{0,10,30,40,70,80,90,100,110,120,130,160,170,190,200},{"0,00","2,17","2,00","BŁĄD","4,33","BŁĄD","2,17","BŁĄD","BŁĄD","BŁĄD","BŁĄD","BŁĄD","BŁĄD","BŁĄD","BŁĄD"})</f>
        <v>0,00</v>
      </c>
      <c r="AA173" s="215"/>
      <c r="AB173" s="62"/>
      <c r="AC173" s="61"/>
      <c r="AD173" s="214" t="str">
        <f>LOOKUP(BK152,{0,10,30,40,70,80,90,100,110,120,130,160,170,190,200},{"0,00","2,17","2,00","BŁĄD","4,33","BŁĄD","2,17","BŁĄD","BŁĄD","BŁĄD","BŁĄD","BŁĄD","BŁĄD","BŁĄD","BŁĄD"})</f>
        <v>0,00</v>
      </c>
      <c r="AE173" s="215"/>
      <c r="AF173" s="62"/>
      <c r="AG173" s="61"/>
      <c r="AH173" s="648"/>
      <c r="AI173" s="649"/>
      <c r="AJ173" s="649"/>
      <c r="AK173" s="58"/>
      <c r="AL173" s="22"/>
      <c r="AM173" s="200" t="str">
        <f>LOOKUP(BK152,{0,10,30,40,70,80,90,100,110,120,130,160,170,190,200},{"0,00","2,17","2,00","BŁĄD","4,33","BŁĄD","2,17","BŁĄD","BŁĄD","BŁĄD","BŁĄD","BŁĄD","BŁĄD","BŁĄD","BŁĄD"})</f>
        <v>0,00</v>
      </c>
      <c r="AN173" s="201"/>
      <c r="AO173" s="201"/>
      <c r="AP173" s="58"/>
      <c r="AQ173" s="22"/>
      <c r="AR173" s="200" t="str">
        <f>LOOKUP(BK152,{0,10,30,40,70,80,90,100,110,120,130,160,170,190,200},{"0,00","2,17","2,00","BŁĄD","4,33","BŁĄD","2,17","BŁĄD","BŁĄD","BŁĄD","BŁĄD","BŁĄD","BŁĄD","BŁĄD","BŁĄD"})</f>
        <v>0,00</v>
      </c>
      <c r="AS173" s="201"/>
      <c r="AT173" s="201"/>
      <c r="AU173" s="58"/>
      <c r="AV173" s="22"/>
      <c r="AW173" s="200" t="str">
        <f>LOOKUP(BK152,{0,10,30,40,70,80,90,100,110,120,130,160,170,190,200},{"0,00","2,17","2,00","BŁĄD","4,33","BŁĄD","2,17","BŁĄD","BŁĄD","BŁĄD","BŁĄD","BŁĄD","BŁĄD","BŁĄD","BŁĄD"})</f>
        <v>0,00</v>
      </c>
      <c r="AX173" s="201"/>
      <c r="AY173" s="201"/>
      <c r="AZ173" s="58"/>
      <c r="BA173" s="22"/>
      <c r="BB173" s="200" t="str">
        <f>LOOKUP(BK152,{0,10,30,40,70,80,90,100,110,120,130,160,170,190,200},{"0,00","2,17","2,00","BŁĄD","4,33","BŁĄD","2,17","BŁĄD","BŁĄD","BŁĄD","BŁĄD","BŁĄD","BŁĄD","BŁĄD","BŁĄD"})</f>
        <v>0,00</v>
      </c>
      <c r="BC173" s="201"/>
      <c r="BD173" s="201"/>
      <c r="BE173" s="58"/>
      <c r="BF173" s="22"/>
    </row>
    <row r="174" spans="1:59" ht="17.100000000000001" customHeight="1">
      <c r="A174" s="242"/>
      <c r="B174" s="243"/>
      <c r="C174" s="351"/>
      <c r="D174" s="230" t="s">
        <v>294</v>
      </c>
      <c r="E174" s="231"/>
      <c r="F174" s="231"/>
      <c r="G174" s="231"/>
      <c r="H174" s="232"/>
      <c r="I174" s="202"/>
      <c r="J174" s="203"/>
      <c r="K174" s="203"/>
      <c r="L174" s="496" t="s">
        <v>201</v>
      </c>
      <c r="M174" s="497"/>
      <c r="N174" s="634"/>
      <c r="O174" s="635"/>
      <c r="P174" s="496" t="s">
        <v>202</v>
      </c>
      <c r="Q174" s="497"/>
      <c r="R174" s="634"/>
      <c r="S174" s="635"/>
      <c r="T174" s="496" t="s">
        <v>203</v>
      </c>
      <c r="U174" s="497"/>
      <c r="V174" s="216"/>
      <c r="W174" s="217"/>
      <c r="X174" s="496" t="s">
        <v>204</v>
      </c>
      <c r="Y174" s="497"/>
      <c r="Z174" s="216"/>
      <c r="AA174" s="217"/>
      <c r="AB174" s="496" t="s">
        <v>205</v>
      </c>
      <c r="AC174" s="497"/>
      <c r="AD174" s="216"/>
      <c r="AE174" s="217"/>
      <c r="AF174" s="496" t="s">
        <v>206</v>
      </c>
      <c r="AG174" s="497"/>
      <c r="AH174" s="650"/>
      <c r="AI174" s="651"/>
      <c r="AJ174" s="651"/>
      <c r="AK174" s="204" t="s">
        <v>207</v>
      </c>
      <c r="AL174" s="205"/>
      <c r="AM174" s="202"/>
      <c r="AN174" s="203"/>
      <c r="AO174" s="203"/>
      <c r="AP174" s="204" t="s">
        <v>208</v>
      </c>
      <c r="AQ174" s="205"/>
      <c r="AR174" s="202"/>
      <c r="AS174" s="203"/>
      <c r="AT174" s="203"/>
      <c r="AU174" s="204" t="s">
        <v>209</v>
      </c>
      <c r="AV174" s="205"/>
      <c r="AW174" s="202"/>
      <c r="AX174" s="203"/>
      <c r="AY174" s="203"/>
      <c r="AZ174" s="204" t="s">
        <v>210</v>
      </c>
      <c r="BA174" s="205"/>
      <c r="BB174" s="202"/>
      <c r="BC174" s="203"/>
      <c r="BD174" s="203"/>
      <c r="BE174" s="204" t="s">
        <v>211</v>
      </c>
      <c r="BF174" s="205"/>
    </row>
    <row r="175" spans="1:59" ht="12.9" customHeight="1">
      <c r="A175" s="242"/>
      <c r="B175" s="243"/>
      <c r="C175" s="137"/>
      <c r="D175" s="118" t="s">
        <v>459</v>
      </c>
      <c r="E175" s="119"/>
      <c r="F175" s="119"/>
      <c r="G175" s="119"/>
      <c r="H175" s="120"/>
      <c r="I175" s="222">
        <f>ROUND(I169*I171*I173,2)</f>
        <v>0</v>
      </c>
      <c r="J175" s="223"/>
      <c r="K175" s="223"/>
      <c r="L175" s="60"/>
      <c r="M175" s="61"/>
      <c r="N175" s="372">
        <f>ROUND(N169*N171*N173,2)</f>
        <v>0</v>
      </c>
      <c r="O175" s="373"/>
      <c r="P175" s="373"/>
      <c r="Q175" s="374"/>
      <c r="R175" s="372">
        <f>ROUND(R169*R171*R173,2)</f>
        <v>0</v>
      </c>
      <c r="S175" s="373"/>
      <c r="T175" s="373"/>
      <c r="U175" s="374"/>
      <c r="V175" s="372">
        <f>ROUND(V169*V171*V173,2)</f>
        <v>0</v>
      </c>
      <c r="W175" s="373"/>
      <c r="X175" s="373"/>
      <c r="Y175" s="374"/>
      <c r="Z175" s="372">
        <f>ROUND(Z169*Z171*Z173,2)</f>
        <v>0</v>
      </c>
      <c r="AA175" s="373"/>
      <c r="AB175" s="373"/>
      <c r="AC175" s="374"/>
      <c r="AD175" s="372">
        <f>ROUND(AD169*AD171*AD173,2)</f>
        <v>0</v>
      </c>
      <c r="AE175" s="373"/>
      <c r="AF175" s="373"/>
      <c r="AG175" s="374"/>
      <c r="AH175" s="645"/>
      <c r="AI175" s="646"/>
      <c r="AJ175" s="646"/>
      <c r="AK175" s="646"/>
      <c r="AL175" s="647"/>
      <c r="AM175" s="194">
        <f>ROUND(AM169*AM171*AM173,2)</f>
        <v>0</v>
      </c>
      <c r="AN175" s="195"/>
      <c r="AO175" s="195"/>
      <c r="AP175" s="195"/>
      <c r="AQ175" s="196"/>
      <c r="AR175" s="194">
        <f>ROUND(AR169*AR171*AR173,2)</f>
        <v>0</v>
      </c>
      <c r="AS175" s="195"/>
      <c r="AT175" s="195"/>
      <c r="AU175" s="195"/>
      <c r="AV175" s="196"/>
      <c r="AW175" s="194">
        <f>ROUND(AW169*AW171*AW173,2)</f>
        <v>0</v>
      </c>
      <c r="AX175" s="195"/>
      <c r="AY175" s="195"/>
      <c r="AZ175" s="195"/>
      <c r="BA175" s="196"/>
      <c r="BB175" s="194">
        <f>ROUND(BB169*BB171*BB173,2)</f>
        <v>0</v>
      </c>
      <c r="BC175" s="195"/>
      <c r="BD175" s="195"/>
      <c r="BE175" s="195"/>
      <c r="BF175" s="196"/>
    </row>
    <row r="176" spans="1:59" ht="12.9" customHeight="1">
      <c r="A176" s="244"/>
      <c r="B176" s="245"/>
      <c r="C176" s="138"/>
      <c r="D176" s="125" t="s">
        <v>324</v>
      </c>
      <c r="E176" s="126"/>
      <c r="F176" s="126"/>
      <c r="G176" s="126"/>
      <c r="H176" s="140" t="s">
        <v>325</v>
      </c>
      <c r="I176" s="224"/>
      <c r="J176" s="225"/>
      <c r="K176" s="225"/>
      <c r="L176" s="496" t="s">
        <v>212</v>
      </c>
      <c r="M176" s="497"/>
      <c r="N176" s="183"/>
      <c r="O176" s="184"/>
      <c r="P176" s="496" t="s">
        <v>213</v>
      </c>
      <c r="Q176" s="497"/>
      <c r="R176" s="183"/>
      <c r="S176" s="184"/>
      <c r="T176" s="496" t="s">
        <v>214</v>
      </c>
      <c r="U176" s="497"/>
      <c r="V176" s="183"/>
      <c r="W176" s="184"/>
      <c r="X176" s="496" t="s">
        <v>215</v>
      </c>
      <c r="Y176" s="497"/>
      <c r="Z176" s="183"/>
      <c r="AA176" s="184"/>
      <c r="AB176" s="496" t="s">
        <v>216</v>
      </c>
      <c r="AC176" s="497"/>
      <c r="AD176" s="183"/>
      <c r="AE176" s="184"/>
      <c r="AF176" s="496" t="s">
        <v>217</v>
      </c>
      <c r="AG176" s="497"/>
      <c r="AH176" s="192"/>
      <c r="AI176" s="193"/>
      <c r="AJ176" s="193"/>
      <c r="AK176" s="204" t="s">
        <v>218</v>
      </c>
      <c r="AL176" s="205"/>
      <c r="AM176" s="192"/>
      <c r="AN176" s="193"/>
      <c r="AO176" s="193"/>
      <c r="AP176" s="204" t="s">
        <v>219</v>
      </c>
      <c r="AQ176" s="205"/>
      <c r="AR176" s="192"/>
      <c r="AS176" s="193"/>
      <c r="AT176" s="193"/>
      <c r="AU176" s="204" t="s">
        <v>220</v>
      </c>
      <c r="AV176" s="205"/>
      <c r="AW176" s="192"/>
      <c r="AX176" s="193"/>
      <c r="AY176" s="193"/>
      <c r="AZ176" s="204" t="s">
        <v>221</v>
      </c>
      <c r="BA176" s="205"/>
      <c r="BB176" s="192"/>
      <c r="BC176" s="193"/>
      <c r="BD176" s="193"/>
      <c r="BE176" s="204" t="s">
        <v>222</v>
      </c>
      <c r="BF176" s="205"/>
    </row>
    <row r="177" spans="1:96" ht="14.1" customHeight="1">
      <c r="A177" s="240" t="s">
        <v>463</v>
      </c>
      <c r="B177" s="241"/>
      <c r="C177" s="135"/>
      <c r="D177" s="128" t="s">
        <v>458</v>
      </c>
      <c r="E177" s="129"/>
      <c r="F177" s="129"/>
      <c r="G177" s="129"/>
      <c r="H177" s="130"/>
      <c r="I177" s="214" t="str">
        <f>LOOKUP(BJ146,{0,1,3,4,5,6,8,9},{"0,00","0,00","10,20","BŁĄD","10,20","BŁĄD","BŁĄD","BŁĄD"})</f>
        <v>0,00</v>
      </c>
      <c r="J177" s="215"/>
      <c r="K177" s="215"/>
      <c r="L177" s="59"/>
      <c r="M177" s="22"/>
      <c r="N177" s="197" t="str">
        <f>LOOKUP(BJ146,{0,1,3,4,5,6,8,9},{"0,00","0,00","20,40","BŁĄD","20,40","BŁĄD","BŁĄD","BŁĄD"})</f>
        <v>0,00</v>
      </c>
      <c r="O177" s="198"/>
      <c r="P177" s="198"/>
      <c r="Q177" s="199"/>
      <c r="R177" s="197" t="str">
        <f>LOOKUP(BJ146,{0,1,3,4,5,6,8,9},{"0,00","0,00","40,80","BŁĄD","40,80","BŁĄD","BŁĄD","BŁĄD"})</f>
        <v>0,00</v>
      </c>
      <c r="S177" s="198"/>
      <c r="T177" s="198"/>
      <c r="U177" s="199"/>
      <c r="V177" s="197" t="str">
        <f>LOOKUP(BJ146,{0,1,3,4,5,6,8,9},{"0,00","0,00","61,20","BŁĄD","61,20","BŁĄD","BŁĄD","BŁĄD"})</f>
        <v>0,00</v>
      </c>
      <c r="W177" s="198"/>
      <c r="X177" s="198"/>
      <c r="Y177" s="199"/>
      <c r="Z177" s="197" t="str">
        <f>LOOKUP(BJ146,{0,1,3,4,5,6,8,9},{"0,00","0,00","112,20","BŁĄD","112,20","BŁĄD","BŁĄD","BŁĄD"})</f>
        <v>0,00</v>
      </c>
      <c r="AA177" s="198"/>
      <c r="AB177" s="198"/>
      <c r="AC177" s="199"/>
      <c r="AD177" s="197" t="str">
        <f>LOOKUP(BJ146,{0,1,3,4,5,6,8,9},{"0,00","0,00","187,00","BŁĄD","187,00","BŁĄD","BŁĄD","BŁĄD"})</f>
        <v>0,00</v>
      </c>
      <c r="AE177" s="198"/>
      <c r="AF177" s="198"/>
      <c r="AG177" s="199"/>
      <c r="AH177" s="656"/>
      <c r="AI177" s="657"/>
      <c r="AJ177" s="657"/>
      <c r="AK177" s="657"/>
      <c r="AL177" s="658"/>
      <c r="AM177" s="197" t="str">
        <f>LOOKUP(BJ146,{0,1,3,4,5,6,8,9},{"0,00","0,00","850,00","BŁĄD","850,00","BŁĄD","BŁĄD","BŁĄD"})</f>
        <v>0,00</v>
      </c>
      <c r="AN177" s="198"/>
      <c r="AO177" s="198"/>
      <c r="AP177" s="198"/>
      <c r="AQ177" s="199"/>
      <c r="AR177" s="197" t="str">
        <f>LOOKUP(BJ146,{0,1,3,4,5,6,8,9},{"0,00","0,00","1190,00","BŁĄD","1190,00","BŁĄD","BŁĄD","BŁĄD"})</f>
        <v>0,00</v>
      </c>
      <c r="AS177" s="198"/>
      <c r="AT177" s="198"/>
      <c r="AU177" s="198"/>
      <c r="AV177" s="199"/>
      <c r="AW177" s="197" t="str">
        <f>LOOKUP(BJ146,{0,1,3,4,5,6,8,9},{"0,00","0,00","2550,00","BŁĄD","2550,00","BŁĄD","BŁĄD","BŁĄD"})</f>
        <v>0,00</v>
      </c>
      <c r="AX177" s="198"/>
      <c r="AY177" s="198"/>
      <c r="AZ177" s="198"/>
      <c r="BA177" s="199"/>
      <c r="BB177" s="197" t="str">
        <f>LOOKUP(BJ146,{0,1,3,4,5,6,8,9},{"0,00","0,00","6120,00","BŁĄD","6120,00","BŁĄD","BŁĄD","BŁĄD"})</f>
        <v>0,00</v>
      </c>
      <c r="BC177" s="198"/>
      <c r="BD177" s="198"/>
      <c r="BE177" s="198"/>
      <c r="BF177" s="199"/>
    </row>
    <row r="178" spans="1:96" ht="14.1" customHeight="1">
      <c r="A178" s="242"/>
      <c r="B178" s="243"/>
      <c r="C178" s="136"/>
      <c r="D178" s="230" t="s">
        <v>295</v>
      </c>
      <c r="E178" s="231"/>
      <c r="F178" s="231"/>
      <c r="G178" s="231"/>
      <c r="H178" s="232"/>
      <c r="I178" s="216"/>
      <c r="J178" s="217"/>
      <c r="K178" s="217"/>
      <c r="L178" s="204" t="s">
        <v>223</v>
      </c>
      <c r="M178" s="205"/>
      <c r="N178" s="179"/>
      <c r="O178" s="180"/>
      <c r="P178" s="204" t="s">
        <v>224</v>
      </c>
      <c r="Q178" s="205"/>
      <c r="R178" s="179"/>
      <c r="S178" s="180"/>
      <c r="T178" s="204" t="s">
        <v>225</v>
      </c>
      <c r="U178" s="205"/>
      <c r="V178" s="179"/>
      <c r="W178" s="180"/>
      <c r="X178" s="204" t="s">
        <v>226</v>
      </c>
      <c r="Y178" s="205"/>
      <c r="Z178" s="179"/>
      <c r="AA178" s="180"/>
      <c r="AB178" s="204" t="s">
        <v>227</v>
      </c>
      <c r="AC178" s="205"/>
      <c r="AD178" s="179"/>
      <c r="AE178" s="180"/>
      <c r="AF178" s="204" t="s">
        <v>228</v>
      </c>
      <c r="AG178" s="205"/>
      <c r="AH178" s="190"/>
      <c r="AI178" s="191"/>
      <c r="AJ178" s="191"/>
      <c r="AK178" s="204" t="s">
        <v>229</v>
      </c>
      <c r="AL178" s="205"/>
      <c r="AM178" s="190"/>
      <c r="AN178" s="191"/>
      <c r="AO178" s="191"/>
      <c r="AP178" s="204" t="s">
        <v>230</v>
      </c>
      <c r="AQ178" s="205"/>
      <c r="AR178" s="190"/>
      <c r="AS178" s="191"/>
      <c r="AT178" s="191"/>
      <c r="AU178" s="204" t="s">
        <v>231</v>
      </c>
      <c r="AV178" s="205"/>
      <c r="AW178" s="190"/>
      <c r="AX178" s="191"/>
      <c r="AY178" s="191"/>
      <c r="AZ178" s="204" t="s">
        <v>232</v>
      </c>
      <c r="BA178" s="205"/>
      <c r="BB178" s="190"/>
      <c r="BC178" s="191"/>
      <c r="BD178" s="191"/>
      <c r="BE178" s="204" t="s">
        <v>233</v>
      </c>
      <c r="BF178" s="205"/>
    </row>
    <row r="179" spans="1:96" ht="17.100000000000001" customHeight="1">
      <c r="A179" s="242"/>
      <c r="B179" s="243"/>
      <c r="C179" s="349" t="s">
        <v>38</v>
      </c>
      <c r="D179" s="115" t="s">
        <v>39</v>
      </c>
      <c r="E179" s="116"/>
      <c r="F179" s="116"/>
      <c r="G179" s="116"/>
      <c r="H179" s="117"/>
      <c r="I179" s="218"/>
      <c r="J179" s="219"/>
      <c r="K179" s="219"/>
      <c r="L179" s="59"/>
      <c r="M179" s="22"/>
      <c r="N179" s="218"/>
      <c r="O179" s="219"/>
      <c r="P179" s="59"/>
      <c r="Q179" s="22"/>
      <c r="R179" s="218"/>
      <c r="S179" s="219"/>
      <c r="T179" s="59"/>
      <c r="U179" s="22"/>
      <c r="V179" s="218"/>
      <c r="W179" s="219"/>
      <c r="X179" s="58"/>
      <c r="Y179" s="22"/>
      <c r="Z179" s="218"/>
      <c r="AA179" s="219"/>
      <c r="AB179" s="58"/>
      <c r="AC179" s="22"/>
      <c r="AD179" s="218"/>
      <c r="AE179" s="219"/>
      <c r="AF179" s="58"/>
      <c r="AG179" s="22"/>
      <c r="AH179" s="652"/>
      <c r="AI179" s="653"/>
      <c r="AJ179" s="653"/>
      <c r="AK179" s="58"/>
      <c r="AL179" s="22"/>
      <c r="AM179" s="218"/>
      <c r="AN179" s="219"/>
      <c r="AO179" s="219"/>
      <c r="AP179" s="58"/>
      <c r="AQ179" s="22"/>
      <c r="AR179" s="218"/>
      <c r="AS179" s="219"/>
      <c r="AT179" s="219"/>
      <c r="AU179" s="58"/>
      <c r="AV179" s="22"/>
      <c r="AW179" s="218"/>
      <c r="AX179" s="219"/>
      <c r="AY179" s="219"/>
      <c r="AZ179" s="58"/>
      <c r="BA179" s="22"/>
      <c r="BB179" s="218"/>
      <c r="BC179" s="219"/>
      <c r="BD179" s="219"/>
      <c r="BE179" s="58"/>
      <c r="BF179" s="22"/>
    </row>
    <row r="180" spans="1:96" ht="17.100000000000001" customHeight="1">
      <c r="A180" s="242"/>
      <c r="B180" s="243"/>
      <c r="C180" s="350"/>
      <c r="D180" s="230" t="s">
        <v>296</v>
      </c>
      <c r="E180" s="231"/>
      <c r="F180" s="231"/>
      <c r="G180" s="231"/>
      <c r="H180" s="232"/>
      <c r="I180" s="220"/>
      <c r="J180" s="221"/>
      <c r="K180" s="221"/>
      <c r="L180" s="204" t="s">
        <v>234</v>
      </c>
      <c r="M180" s="205"/>
      <c r="N180" s="220"/>
      <c r="O180" s="221"/>
      <c r="P180" s="204" t="s">
        <v>235</v>
      </c>
      <c r="Q180" s="205"/>
      <c r="R180" s="220"/>
      <c r="S180" s="221"/>
      <c r="T180" s="204" t="s">
        <v>236</v>
      </c>
      <c r="U180" s="205"/>
      <c r="V180" s="220"/>
      <c r="W180" s="221"/>
      <c r="X180" s="204" t="s">
        <v>237</v>
      </c>
      <c r="Y180" s="205"/>
      <c r="Z180" s="220"/>
      <c r="AA180" s="221"/>
      <c r="AB180" s="204" t="s">
        <v>238</v>
      </c>
      <c r="AC180" s="205"/>
      <c r="AD180" s="220"/>
      <c r="AE180" s="221"/>
      <c r="AF180" s="204" t="s">
        <v>239</v>
      </c>
      <c r="AG180" s="205"/>
      <c r="AH180" s="654"/>
      <c r="AI180" s="655"/>
      <c r="AJ180" s="655"/>
      <c r="AK180" s="204" t="s">
        <v>240</v>
      </c>
      <c r="AL180" s="205"/>
      <c r="AM180" s="220"/>
      <c r="AN180" s="221"/>
      <c r="AO180" s="221"/>
      <c r="AP180" s="204" t="s">
        <v>241</v>
      </c>
      <c r="AQ180" s="205"/>
      <c r="AR180" s="220"/>
      <c r="AS180" s="221"/>
      <c r="AT180" s="221"/>
      <c r="AU180" s="204" t="s">
        <v>242</v>
      </c>
      <c r="AV180" s="205"/>
      <c r="AW180" s="220"/>
      <c r="AX180" s="221"/>
      <c r="AY180" s="221"/>
      <c r="AZ180" s="204" t="s">
        <v>243</v>
      </c>
      <c r="BA180" s="205"/>
      <c r="BB180" s="220"/>
      <c r="BC180" s="221"/>
      <c r="BD180" s="221"/>
      <c r="BE180" s="375" t="s">
        <v>244</v>
      </c>
      <c r="BF180" s="376"/>
    </row>
    <row r="181" spans="1:96" ht="17.100000000000001" customHeight="1">
      <c r="A181" s="242"/>
      <c r="B181" s="243"/>
      <c r="C181" s="350"/>
      <c r="D181" s="122" t="s">
        <v>489</v>
      </c>
      <c r="E181" s="123"/>
      <c r="F181" s="123"/>
      <c r="G181" s="123"/>
      <c r="H181" s="124"/>
      <c r="I181" s="200" t="str">
        <f>LOOKUP(BK152,{0,10,30,40,70,80,90,100,110,120,130,160,170,190,200},{"0,00","1,08","0,00","BŁĄD","4,33","BŁĄD","2,17","BŁĄD","BŁĄD","BŁĄD","BŁĄD","BŁĄD","BŁĄD","BŁĄD","BŁĄD"})</f>
        <v>0,00</v>
      </c>
      <c r="J181" s="201"/>
      <c r="K181" s="201"/>
      <c r="L181" s="59"/>
      <c r="M181" s="22"/>
      <c r="N181" s="200" t="str">
        <f>LOOKUP(BK152,{0,10,30,40,70,80,90,100,110,120,130,160,170,190,200},{"0,00","1,08","0,00","BŁĄD","4,33","BŁĄD","2,17","BŁĄD","BŁĄD","BŁĄD","BŁĄD","BŁĄD","BŁĄD","BŁĄD","BŁĄD"})</f>
        <v>0,00</v>
      </c>
      <c r="O181" s="201"/>
      <c r="P181" s="59"/>
      <c r="Q181" s="22"/>
      <c r="R181" s="200" t="str">
        <f>LOOKUP(BK152,{0,10,30,40,70,80,90,100,110,120,130,160,170,190,200},{"0,00","1,08","0,00","BŁĄD","4,33","BŁĄD","2,17","BŁĄD","BŁĄD","BŁĄD","BŁĄD","BŁĄD","BŁĄD","BŁĄD","BŁĄD"})</f>
        <v>0,00</v>
      </c>
      <c r="S181" s="201"/>
      <c r="T181" s="59"/>
      <c r="U181" s="22"/>
      <c r="V181" s="200" t="str">
        <f>LOOKUP(BK152,{0,10,30,40,70,80,90,100,110,120,130,160,170,190,200},{"0,00","1,08","0,00","BŁĄD","4,33","BŁĄD","2,17","BŁĄD","BŁĄD","BŁĄD","BŁĄD","BŁĄD","BŁĄD","BŁĄD","BŁĄD"})</f>
        <v>0,00</v>
      </c>
      <c r="W181" s="201"/>
      <c r="X181" s="58"/>
      <c r="Y181" s="22"/>
      <c r="Z181" s="200" t="str">
        <f>LOOKUP(BK152,{0,10,30,40,70,80,90,100,110,120,130,160,170,190,200},{"0,00","1,08","0,00","BŁĄD","4,33","BŁĄD","2,17","BŁĄD","BŁĄD","BŁĄD","BŁĄD","BŁĄD","BŁĄD","BŁĄD","BŁĄD"})</f>
        <v>0,00</v>
      </c>
      <c r="AA181" s="201"/>
      <c r="AB181" s="58"/>
      <c r="AC181" s="22"/>
      <c r="AD181" s="200" t="str">
        <f>LOOKUP(BK152,{0,10,30,40,70,80,90,100,110,120,130,160,170,190,200},{"0,00","1,08","0,00","BŁĄD","4,33","BŁĄD","2,17","BŁĄD","BŁĄD","BŁĄD","BŁĄD","BŁĄD","BŁĄD","BŁĄD","BŁĄD"})</f>
        <v>0,00</v>
      </c>
      <c r="AE181" s="201"/>
      <c r="AF181" s="58"/>
      <c r="AG181" s="22"/>
      <c r="AH181" s="648"/>
      <c r="AI181" s="649"/>
      <c r="AJ181" s="649"/>
      <c r="AK181" s="58"/>
      <c r="AL181" s="22"/>
      <c r="AM181" s="200" t="str">
        <f>LOOKUP(BK152,{0,10,30,40,70,80,90,100,110,120,130,160,170,190,200},{"0,00","1,08","0,00","BŁĄD","4,33","BŁĄD","2,17","BŁĄD","BŁĄD","BŁĄD","BŁĄD","BŁĄD","BŁĄD","BŁĄD","BŁĄD"})</f>
        <v>0,00</v>
      </c>
      <c r="AN181" s="201"/>
      <c r="AO181" s="201"/>
      <c r="AP181" s="58"/>
      <c r="AQ181" s="22"/>
      <c r="AR181" s="200" t="str">
        <f>LOOKUP(BK152,{0,10,30,40,70,80,90,100,110,120,130,160,170,190,200},{"0,00","1,08","0,00","BŁĄD","4,33","BŁĄD","2,17","BŁĄD","BŁĄD","BŁĄD","BŁĄD","BŁĄD","BŁĄD","BŁĄD","BŁĄD"})</f>
        <v>0,00</v>
      </c>
      <c r="AS181" s="201"/>
      <c r="AT181" s="201"/>
      <c r="AU181" s="58"/>
      <c r="AV181" s="22"/>
      <c r="AW181" s="200" t="str">
        <f>LOOKUP(BK152,{0,10,30,40,70,80,90,100,110,120,130,160,170,190,200},{"0,00","1,08","0,00","BŁĄD","4,33","BŁĄD","2,17","BŁĄD","BŁĄD","BŁĄD","BŁĄD","BŁĄD","BŁĄD","BŁĄD","BŁĄD"})</f>
        <v>0,00</v>
      </c>
      <c r="AX181" s="201"/>
      <c r="AY181" s="201"/>
      <c r="AZ181" s="58"/>
      <c r="BA181" s="22"/>
      <c r="BB181" s="200" t="str">
        <f>LOOKUP(BK152,{0,10,30,40,70,80,90,100,110,120,130,160,170,190,200},{"0,00","1,08","0,00","BŁĄD","4,33","BŁĄD","2,17","BŁĄD","BŁĄD","BŁĄD","BŁĄD","BŁĄD","BŁĄD","BŁĄD","BŁĄD"})</f>
        <v>0,00</v>
      </c>
      <c r="BC181" s="201"/>
      <c r="BD181" s="201"/>
      <c r="BE181" s="58"/>
      <c r="BF181" s="22"/>
    </row>
    <row r="182" spans="1:96" ht="17.100000000000001" customHeight="1">
      <c r="A182" s="242"/>
      <c r="B182" s="243"/>
      <c r="C182" s="351"/>
      <c r="D182" s="230" t="s">
        <v>297</v>
      </c>
      <c r="E182" s="231"/>
      <c r="F182" s="231"/>
      <c r="G182" s="231"/>
      <c r="H182" s="232"/>
      <c r="I182" s="202"/>
      <c r="J182" s="203"/>
      <c r="K182" s="203"/>
      <c r="L182" s="204" t="s">
        <v>245</v>
      </c>
      <c r="M182" s="205"/>
      <c r="N182" s="202"/>
      <c r="O182" s="203"/>
      <c r="P182" s="204" t="s">
        <v>246</v>
      </c>
      <c r="Q182" s="205"/>
      <c r="R182" s="202"/>
      <c r="S182" s="203"/>
      <c r="T182" s="204" t="s">
        <v>247</v>
      </c>
      <c r="U182" s="205"/>
      <c r="V182" s="202"/>
      <c r="W182" s="203"/>
      <c r="X182" s="204" t="s">
        <v>248</v>
      </c>
      <c r="Y182" s="205"/>
      <c r="Z182" s="202"/>
      <c r="AA182" s="203"/>
      <c r="AB182" s="204" t="s">
        <v>249</v>
      </c>
      <c r="AC182" s="205"/>
      <c r="AD182" s="202"/>
      <c r="AE182" s="203"/>
      <c r="AF182" s="204" t="s">
        <v>250</v>
      </c>
      <c r="AG182" s="205"/>
      <c r="AH182" s="650"/>
      <c r="AI182" s="651"/>
      <c r="AJ182" s="651"/>
      <c r="AK182" s="204" t="s">
        <v>251</v>
      </c>
      <c r="AL182" s="205"/>
      <c r="AM182" s="202"/>
      <c r="AN182" s="203"/>
      <c r="AO182" s="203"/>
      <c r="AP182" s="204" t="s">
        <v>252</v>
      </c>
      <c r="AQ182" s="205"/>
      <c r="AR182" s="202"/>
      <c r="AS182" s="203"/>
      <c r="AT182" s="203"/>
      <c r="AU182" s="204" t="s">
        <v>253</v>
      </c>
      <c r="AV182" s="205"/>
      <c r="AW182" s="202"/>
      <c r="AX182" s="203"/>
      <c r="AY182" s="203"/>
      <c r="AZ182" s="204" t="s">
        <v>254</v>
      </c>
      <c r="BA182" s="205"/>
      <c r="BB182" s="202"/>
      <c r="BC182" s="203"/>
      <c r="BD182" s="203"/>
      <c r="BE182" s="204" t="s">
        <v>255</v>
      </c>
      <c r="BF182" s="205"/>
    </row>
    <row r="183" spans="1:96" ht="14.1" customHeight="1">
      <c r="A183" s="242"/>
      <c r="B183" s="243"/>
      <c r="C183" s="137"/>
      <c r="D183" s="118" t="s">
        <v>460</v>
      </c>
      <c r="E183" s="119"/>
      <c r="F183" s="119"/>
      <c r="G183" s="119"/>
      <c r="H183" s="120"/>
      <c r="I183" s="222">
        <f>ROUND(I177*I179*I181,2)</f>
        <v>0</v>
      </c>
      <c r="J183" s="223"/>
      <c r="K183" s="223"/>
      <c r="L183" s="59"/>
      <c r="M183" s="22"/>
      <c r="N183" s="194">
        <f>ROUND(N177*N179*N181,2)</f>
        <v>0</v>
      </c>
      <c r="O183" s="195"/>
      <c r="P183" s="195"/>
      <c r="Q183" s="196"/>
      <c r="R183" s="194">
        <f>ROUND(R177*R179*R181,2)</f>
        <v>0</v>
      </c>
      <c r="S183" s="195"/>
      <c r="T183" s="195"/>
      <c r="U183" s="196"/>
      <c r="V183" s="194">
        <f>ROUND(V177*V179*V181,2)</f>
        <v>0</v>
      </c>
      <c r="W183" s="195"/>
      <c r="X183" s="195"/>
      <c r="Y183" s="196"/>
      <c r="Z183" s="194">
        <f>ROUND(Z177*Z179*Z181,2)</f>
        <v>0</v>
      </c>
      <c r="AA183" s="195"/>
      <c r="AB183" s="195"/>
      <c r="AC183" s="196"/>
      <c r="AD183" s="194">
        <f>ROUND(AD177*AD179*AD181,2)</f>
        <v>0</v>
      </c>
      <c r="AE183" s="195"/>
      <c r="AF183" s="195"/>
      <c r="AG183" s="196"/>
      <c r="AH183" s="645"/>
      <c r="AI183" s="646"/>
      <c r="AJ183" s="646"/>
      <c r="AK183" s="646"/>
      <c r="AL183" s="647"/>
      <c r="AM183" s="194">
        <f>ROUND(AM177*AM179*AM181,2)</f>
        <v>0</v>
      </c>
      <c r="AN183" s="195"/>
      <c r="AO183" s="195"/>
      <c r="AP183" s="195"/>
      <c r="AQ183" s="196"/>
      <c r="AR183" s="194">
        <f>ROUND(AR177*AR179*AR181,2)</f>
        <v>0</v>
      </c>
      <c r="AS183" s="195"/>
      <c r="AT183" s="195"/>
      <c r="AU183" s="195"/>
      <c r="AV183" s="196"/>
      <c r="AW183" s="194">
        <f>ROUND(AW177*AW179*AW181,2)</f>
        <v>0</v>
      </c>
      <c r="AX183" s="195"/>
      <c r="AY183" s="195"/>
      <c r="AZ183" s="195"/>
      <c r="BA183" s="196"/>
      <c r="BB183" s="194">
        <f>ROUND(BB179*BB177*BB181,2)</f>
        <v>0</v>
      </c>
      <c r="BC183" s="195"/>
      <c r="BD183" s="195"/>
      <c r="BE183" s="195"/>
      <c r="BF183" s="196"/>
    </row>
    <row r="184" spans="1:96" ht="14.1" customHeight="1">
      <c r="A184" s="244"/>
      <c r="B184" s="245"/>
      <c r="C184" s="138"/>
      <c r="D184" s="131" t="s">
        <v>326</v>
      </c>
      <c r="E184" s="132"/>
      <c r="F184" s="132"/>
      <c r="G184" s="132"/>
      <c r="H184" s="140" t="s">
        <v>327</v>
      </c>
      <c r="I184" s="224"/>
      <c r="J184" s="225"/>
      <c r="K184" s="225"/>
      <c r="L184" s="204" t="s">
        <v>256</v>
      </c>
      <c r="M184" s="205"/>
      <c r="N184" s="181"/>
      <c r="O184" s="182"/>
      <c r="P184" s="204" t="s">
        <v>257</v>
      </c>
      <c r="Q184" s="205"/>
      <c r="R184" s="181"/>
      <c r="S184" s="182"/>
      <c r="T184" s="204" t="s">
        <v>258</v>
      </c>
      <c r="U184" s="205"/>
      <c r="V184" s="181"/>
      <c r="W184" s="182"/>
      <c r="X184" s="204" t="s">
        <v>259</v>
      </c>
      <c r="Y184" s="205"/>
      <c r="Z184" s="181"/>
      <c r="AA184" s="182"/>
      <c r="AB184" s="204" t="s">
        <v>260</v>
      </c>
      <c r="AC184" s="205"/>
      <c r="AD184" s="181"/>
      <c r="AE184" s="182"/>
      <c r="AF184" s="204" t="s">
        <v>261</v>
      </c>
      <c r="AG184" s="205"/>
      <c r="AH184" s="192"/>
      <c r="AI184" s="193"/>
      <c r="AJ184" s="193"/>
      <c r="AK184" s="204" t="s">
        <v>262</v>
      </c>
      <c r="AL184" s="205"/>
      <c r="AM184" s="192"/>
      <c r="AN184" s="193"/>
      <c r="AO184" s="193"/>
      <c r="AP184" s="204" t="s">
        <v>263</v>
      </c>
      <c r="AQ184" s="205"/>
      <c r="AR184" s="192"/>
      <c r="AS184" s="193"/>
      <c r="AT184" s="193"/>
      <c r="AU184" s="204" t="s">
        <v>264</v>
      </c>
      <c r="AV184" s="205"/>
      <c r="AW184" s="192"/>
      <c r="AX184" s="193"/>
      <c r="AY184" s="193"/>
      <c r="AZ184" s="204" t="s">
        <v>265</v>
      </c>
      <c r="BA184" s="205"/>
      <c r="BB184" s="192"/>
      <c r="BC184" s="193"/>
      <c r="BD184" s="193"/>
      <c r="BE184" s="204" t="s">
        <v>266</v>
      </c>
      <c r="BF184" s="205"/>
    </row>
    <row r="185" spans="1:96" ht="12.75" customHeight="1">
      <c r="A185" s="63"/>
      <c r="B185" s="63"/>
      <c r="C185" s="63"/>
      <c r="D185" s="63"/>
      <c r="E185" s="63"/>
      <c r="F185" s="63"/>
      <c r="G185" s="63"/>
      <c r="H185" s="63"/>
      <c r="I185" s="63"/>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367" t="s">
        <v>305</v>
      </c>
      <c r="AV185" s="367"/>
      <c r="AW185" s="367"/>
      <c r="AX185" s="367"/>
      <c r="AY185" s="367"/>
      <c r="AZ185" s="368" t="s">
        <v>338</v>
      </c>
      <c r="BA185" s="368"/>
      <c r="BB185" s="368"/>
      <c r="BC185" s="368"/>
      <c r="BD185" s="368"/>
      <c r="BE185" s="368"/>
      <c r="BF185" s="368"/>
    </row>
    <row r="186" spans="1:96" s="88" customFormat="1" ht="3.75" customHeight="1">
      <c r="A186" s="92"/>
      <c r="B186" s="92"/>
      <c r="C186" s="92"/>
      <c r="D186" s="92"/>
      <c r="E186" s="92"/>
      <c r="F186" s="92"/>
      <c r="G186" s="92"/>
      <c r="H186" s="92"/>
      <c r="I186" s="92"/>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93"/>
      <c r="AH186" s="93"/>
      <c r="AI186" s="93"/>
      <c r="AJ186" s="93"/>
      <c r="AK186" s="93"/>
      <c r="AL186" s="93"/>
      <c r="AM186" s="93"/>
      <c r="AN186" s="93"/>
      <c r="AO186" s="93"/>
      <c r="AP186" s="93"/>
      <c r="AQ186" s="93"/>
      <c r="AR186" s="93"/>
      <c r="AS186" s="93"/>
      <c r="AT186" s="93"/>
      <c r="AU186" s="94"/>
      <c r="AV186" s="94"/>
      <c r="AW186" s="94"/>
      <c r="AX186" s="94"/>
      <c r="AY186" s="94"/>
      <c r="AZ186" s="95"/>
      <c r="BA186" s="95"/>
      <c r="BB186" s="95"/>
      <c r="BC186" s="95"/>
      <c r="BD186" s="95"/>
      <c r="BE186" s="95"/>
      <c r="BF186" s="96"/>
      <c r="BN186" s="187"/>
      <c r="BO186" s="187"/>
      <c r="BP186" s="187"/>
      <c r="BQ186" s="187"/>
      <c r="BR186" s="187"/>
      <c r="BS186" s="187"/>
      <c r="BT186" s="187"/>
      <c r="BU186" s="187"/>
      <c r="BV186" s="187"/>
      <c r="BW186" s="187"/>
      <c r="BX186" s="1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row>
    <row r="187" spans="1:96" ht="22.5" customHeight="1">
      <c r="A187" s="249"/>
      <c r="B187" s="250"/>
      <c r="C187" s="246" t="s">
        <v>37</v>
      </c>
      <c r="D187" s="247"/>
      <c r="E187" s="247"/>
      <c r="F187" s="247"/>
      <c r="G187" s="247"/>
      <c r="H187" s="248"/>
      <c r="I187" s="133"/>
      <c r="J187" s="353" t="s">
        <v>40</v>
      </c>
      <c r="K187" s="353"/>
      <c r="L187" s="353"/>
      <c r="M187" s="354"/>
      <c r="N187" s="352" t="s">
        <v>41</v>
      </c>
      <c r="O187" s="353"/>
      <c r="P187" s="353"/>
      <c r="Q187" s="354"/>
      <c r="R187" s="352" t="s">
        <v>42</v>
      </c>
      <c r="S187" s="353"/>
      <c r="T187" s="353"/>
      <c r="U187" s="354"/>
      <c r="V187" s="352" t="s">
        <v>43</v>
      </c>
      <c r="W187" s="353"/>
      <c r="X187" s="353"/>
      <c r="Y187" s="354"/>
      <c r="Z187" s="352" t="s">
        <v>44</v>
      </c>
      <c r="AA187" s="353"/>
      <c r="AB187" s="353"/>
      <c r="AC187" s="354"/>
      <c r="AD187" s="352" t="s">
        <v>45</v>
      </c>
      <c r="AE187" s="353"/>
      <c r="AF187" s="353"/>
      <c r="AG187" s="354"/>
      <c r="AH187" s="369" t="s">
        <v>423</v>
      </c>
      <c r="AI187" s="370"/>
      <c r="AJ187" s="370"/>
      <c r="AK187" s="370"/>
      <c r="AL187" s="371"/>
      <c r="AM187" s="352" t="s">
        <v>424</v>
      </c>
      <c r="AN187" s="353"/>
      <c r="AO187" s="353"/>
      <c r="AP187" s="353"/>
      <c r="AQ187" s="354"/>
      <c r="AR187" s="352" t="s">
        <v>425</v>
      </c>
      <c r="AS187" s="353"/>
      <c r="AT187" s="353"/>
      <c r="AU187" s="353"/>
      <c r="AV187" s="354"/>
      <c r="AW187" s="352" t="s">
        <v>426</v>
      </c>
      <c r="AX187" s="353"/>
      <c r="AY187" s="353"/>
      <c r="AZ187" s="353"/>
      <c r="BA187" s="354"/>
      <c r="BB187" s="352" t="s">
        <v>427</v>
      </c>
      <c r="BC187" s="353"/>
      <c r="BD187" s="353"/>
      <c r="BE187" s="353"/>
      <c r="BF187" s="354"/>
    </row>
    <row r="188" spans="1:96" ht="14.1" customHeight="1">
      <c r="A188" s="233" t="s">
        <v>330</v>
      </c>
      <c r="B188" s="234"/>
      <c r="C188" s="135"/>
      <c r="D188" s="128" t="s">
        <v>458</v>
      </c>
      <c r="E188" s="129"/>
      <c r="F188" s="129"/>
      <c r="G188" s="129"/>
      <c r="H188" s="129"/>
      <c r="I188" s="214" t="str">
        <f>LOOKUP(BJ146,{0,1,3,4,5,6,8,9},{"0,00","0,00","10,20","BŁĄD","10,20","BŁĄD","BŁĄD","BŁĄD"})</f>
        <v>0,00</v>
      </c>
      <c r="J188" s="215"/>
      <c r="K188" s="215"/>
      <c r="L188" s="121"/>
      <c r="M188" s="22"/>
      <c r="N188" s="197" t="str">
        <f>LOOKUP(BJ146,{0,1,3,4,5,6,8,9},{"0,00","0,00","20,40","BŁĄD","20,40","BŁĄD","BŁĄD","BŁĄD"})</f>
        <v>0,00</v>
      </c>
      <c r="O188" s="198"/>
      <c r="P188" s="198"/>
      <c r="Q188" s="199"/>
      <c r="R188" s="197" t="str">
        <f>LOOKUP(BJ146,{0,1,3,4,5,6,8,9},{"0,00","0,00","40,80","BŁĄD","40,80","BŁĄD","BŁĄD","BŁĄD"})</f>
        <v>0,00</v>
      </c>
      <c r="S188" s="198"/>
      <c r="T188" s="198"/>
      <c r="U188" s="199"/>
      <c r="V188" s="197" t="str">
        <f>LOOKUP(BJ146,{0,1,3,4,5,6,8,9},{"0,00","0,00","61,20","BŁĄD","61,20","BŁĄD","BŁĄD","BŁĄD"})</f>
        <v>0,00</v>
      </c>
      <c r="W188" s="198"/>
      <c r="X188" s="198"/>
      <c r="Y188" s="199"/>
      <c r="Z188" s="197" t="str">
        <f>LOOKUP(BJ146,{0,1,3,4,5,6,8,9},{"0,00","0,00","112,20","BŁĄD","112,20","BŁĄD","BŁĄD","BŁĄD"})</f>
        <v>0,00</v>
      </c>
      <c r="AA188" s="198"/>
      <c r="AB188" s="198"/>
      <c r="AC188" s="199"/>
      <c r="AD188" s="197" t="str">
        <f>LOOKUP(BJ146,{0,1,3,4,5,6,8,9},{"0,00","0,00","187,00","BŁĄD","187,00","BŁĄD","BŁĄD","BŁĄD"})</f>
        <v>0,00</v>
      </c>
      <c r="AE188" s="198"/>
      <c r="AF188" s="198"/>
      <c r="AG188" s="199"/>
      <c r="AH188" s="656"/>
      <c r="AI188" s="657"/>
      <c r="AJ188" s="657"/>
      <c r="AK188" s="657"/>
      <c r="AL188" s="658"/>
      <c r="AM188" s="197" t="str">
        <f>LOOKUP(BJ146,{0,1,3,4,5,6,8,9},{"0,00","0,00","850,00","BŁĄD","850,00","BŁĄD","BŁĄD","BŁĄD"})</f>
        <v>0,00</v>
      </c>
      <c r="AN188" s="198"/>
      <c r="AO188" s="198"/>
      <c r="AP188" s="198"/>
      <c r="AQ188" s="199"/>
      <c r="AR188" s="197" t="str">
        <f>LOOKUP(BJ146,{0,1,3,4,5,6,8,9},{"0,00","0,00","1190,00","BŁĄD","1190,00","BŁĄD","BŁĄD","BŁĄD"})</f>
        <v>0,00</v>
      </c>
      <c r="AS188" s="198"/>
      <c r="AT188" s="198"/>
      <c r="AU188" s="198"/>
      <c r="AV188" s="199"/>
      <c r="AW188" s="197" t="str">
        <f>LOOKUP(BJ146,{0,1,3,4,5,6,8,9},{"0,00","0,00","2550,00","BŁĄD","2550,00","BŁĄD","BŁĄD","BŁĄD"})</f>
        <v>0,00</v>
      </c>
      <c r="AX188" s="198"/>
      <c r="AY188" s="198"/>
      <c r="AZ188" s="198"/>
      <c r="BA188" s="199"/>
      <c r="BB188" s="197" t="str">
        <f>LOOKUP(BJ146,{0,1,3,4,5,6,8,9},{"0,00","0,00","6120,00","BŁĄD","6120,00","BŁĄD","BŁĄD","BŁĄD"})</f>
        <v>0,00</v>
      </c>
      <c r="BC188" s="198"/>
      <c r="BD188" s="198"/>
      <c r="BE188" s="198"/>
      <c r="BF188" s="199"/>
    </row>
    <row r="189" spans="1:96" ht="14.1" customHeight="1">
      <c r="A189" s="235"/>
      <c r="B189" s="236"/>
      <c r="C189" s="136"/>
      <c r="D189" s="230" t="s">
        <v>369</v>
      </c>
      <c r="E189" s="231"/>
      <c r="F189" s="231"/>
      <c r="G189" s="231"/>
      <c r="H189" s="231"/>
      <c r="I189" s="216"/>
      <c r="J189" s="217"/>
      <c r="K189" s="217"/>
      <c r="L189" s="204" t="s">
        <v>267</v>
      </c>
      <c r="M189" s="205"/>
      <c r="N189" s="179"/>
      <c r="O189" s="180"/>
      <c r="P189" s="204" t="s">
        <v>268</v>
      </c>
      <c r="Q189" s="205"/>
      <c r="R189" s="179"/>
      <c r="S189" s="180"/>
      <c r="T189" s="204" t="s">
        <v>269</v>
      </c>
      <c r="U189" s="205"/>
      <c r="V189" s="179"/>
      <c r="W189" s="180"/>
      <c r="X189" s="204" t="s">
        <v>270</v>
      </c>
      <c r="Y189" s="205"/>
      <c r="Z189" s="179"/>
      <c r="AA189" s="180"/>
      <c r="AB189" s="204" t="s">
        <v>271</v>
      </c>
      <c r="AC189" s="205"/>
      <c r="AD189" s="179"/>
      <c r="AE189" s="180"/>
      <c r="AF189" s="204" t="s">
        <v>272</v>
      </c>
      <c r="AG189" s="205"/>
      <c r="AH189" s="190"/>
      <c r="AI189" s="191"/>
      <c r="AJ189" s="191"/>
      <c r="AK189" s="204" t="s">
        <v>273</v>
      </c>
      <c r="AL189" s="205"/>
      <c r="AM189" s="190"/>
      <c r="AN189" s="191"/>
      <c r="AO189" s="191"/>
      <c r="AP189" s="204" t="s">
        <v>274</v>
      </c>
      <c r="AQ189" s="205"/>
      <c r="AR189" s="190"/>
      <c r="AS189" s="191"/>
      <c r="AT189" s="191"/>
      <c r="AU189" s="204" t="s">
        <v>275</v>
      </c>
      <c r="AV189" s="205"/>
      <c r="AW189" s="190"/>
      <c r="AX189" s="191"/>
      <c r="AY189" s="191"/>
      <c r="AZ189" s="204" t="s">
        <v>276</v>
      </c>
      <c r="BA189" s="205"/>
      <c r="BB189" s="190"/>
      <c r="BC189" s="191"/>
      <c r="BD189" s="191"/>
      <c r="BE189" s="204" t="s">
        <v>353</v>
      </c>
      <c r="BF189" s="205"/>
    </row>
    <row r="190" spans="1:96" ht="17.100000000000001" customHeight="1">
      <c r="A190" s="235"/>
      <c r="B190" s="236"/>
      <c r="C190" s="349" t="s">
        <v>38</v>
      </c>
      <c r="D190" s="116" t="s">
        <v>39</v>
      </c>
      <c r="E190" s="116"/>
      <c r="F190" s="116"/>
      <c r="G190" s="116"/>
      <c r="H190" s="116"/>
      <c r="I190" s="218"/>
      <c r="J190" s="219"/>
      <c r="K190" s="219"/>
      <c r="L190" s="121"/>
      <c r="M190" s="22"/>
      <c r="N190" s="218"/>
      <c r="O190" s="219"/>
      <c r="P190" s="121"/>
      <c r="Q190" s="22"/>
      <c r="R190" s="218"/>
      <c r="S190" s="219"/>
      <c r="T190" s="121"/>
      <c r="U190" s="22"/>
      <c r="V190" s="218"/>
      <c r="W190" s="219"/>
      <c r="X190" s="114"/>
      <c r="Y190" s="22"/>
      <c r="Z190" s="218"/>
      <c r="AA190" s="219"/>
      <c r="AB190" s="114"/>
      <c r="AC190" s="22"/>
      <c r="AD190" s="218"/>
      <c r="AE190" s="219"/>
      <c r="AF190" s="114"/>
      <c r="AG190" s="22"/>
      <c r="AH190" s="652"/>
      <c r="AI190" s="653"/>
      <c r="AJ190" s="653"/>
      <c r="AK190" s="114"/>
      <c r="AL190" s="22"/>
      <c r="AM190" s="218"/>
      <c r="AN190" s="219"/>
      <c r="AO190" s="219"/>
      <c r="AP190" s="114"/>
      <c r="AQ190" s="22"/>
      <c r="AR190" s="218"/>
      <c r="AS190" s="219"/>
      <c r="AT190" s="219"/>
      <c r="AU190" s="114"/>
      <c r="AV190" s="22"/>
      <c r="AW190" s="218"/>
      <c r="AX190" s="219"/>
      <c r="AY190" s="219"/>
      <c r="AZ190" s="114"/>
      <c r="BA190" s="22"/>
      <c r="BB190" s="218"/>
      <c r="BC190" s="219"/>
      <c r="BD190" s="219"/>
      <c r="BE190" s="114"/>
      <c r="BF190" s="22"/>
    </row>
    <row r="191" spans="1:96" ht="17.100000000000001" customHeight="1">
      <c r="A191" s="235"/>
      <c r="B191" s="236"/>
      <c r="C191" s="350"/>
      <c r="D191" s="230" t="s">
        <v>370</v>
      </c>
      <c r="E191" s="231"/>
      <c r="F191" s="231"/>
      <c r="G191" s="231"/>
      <c r="H191" s="231"/>
      <c r="I191" s="220"/>
      <c r="J191" s="221"/>
      <c r="K191" s="221"/>
      <c r="L191" s="204" t="s">
        <v>277</v>
      </c>
      <c r="M191" s="205"/>
      <c r="N191" s="220"/>
      <c r="O191" s="221"/>
      <c r="P191" s="204" t="s">
        <v>278</v>
      </c>
      <c r="Q191" s="205"/>
      <c r="R191" s="220"/>
      <c r="S191" s="221"/>
      <c r="T191" s="204" t="s">
        <v>279</v>
      </c>
      <c r="U191" s="205"/>
      <c r="V191" s="220"/>
      <c r="W191" s="221"/>
      <c r="X191" s="204" t="s">
        <v>280</v>
      </c>
      <c r="Y191" s="205"/>
      <c r="Z191" s="220"/>
      <c r="AA191" s="221"/>
      <c r="AB191" s="204" t="s">
        <v>281</v>
      </c>
      <c r="AC191" s="205"/>
      <c r="AD191" s="220"/>
      <c r="AE191" s="221"/>
      <c r="AF191" s="204" t="s">
        <v>282</v>
      </c>
      <c r="AG191" s="205"/>
      <c r="AH191" s="654"/>
      <c r="AI191" s="655"/>
      <c r="AJ191" s="655"/>
      <c r="AK191" s="204" t="s">
        <v>283</v>
      </c>
      <c r="AL191" s="205"/>
      <c r="AM191" s="220"/>
      <c r="AN191" s="221"/>
      <c r="AO191" s="221"/>
      <c r="AP191" s="204" t="s">
        <v>284</v>
      </c>
      <c r="AQ191" s="205"/>
      <c r="AR191" s="220"/>
      <c r="AS191" s="221"/>
      <c r="AT191" s="221"/>
      <c r="AU191" s="204" t="s">
        <v>285</v>
      </c>
      <c r="AV191" s="205"/>
      <c r="AW191" s="220"/>
      <c r="AX191" s="221"/>
      <c r="AY191" s="221"/>
      <c r="AZ191" s="204" t="s">
        <v>298</v>
      </c>
      <c r="BA191" s="205"/>
      <c r="BB191" s="220"/>
      <c r="BC191" s="221"/>
      <c r="BD191" s="221"/>
      <c r="BE191" s="204" t="s">
        <v>299</v>
      </c>
      <c r="BF191" s="205"/>
    </row>
    <row r="192" spans="1:96" ht="17.100000000000001" customHeight="1">
      <c r="A192" s="235"/>
      <c r="B192" s="236"/>
      <c r="C192" s="350"/>
      <c r="D192" s="122" t="s">
        <v>489</v>
      </c>
      <c r="E192" s="123"/>
      <c r="F192" s="123"/>
      <c r="G192" s="123"/>
      <c r="H192" s="123"/>
      <c r="I192" s="291" t="str">
        <f>LOOKUP(BK152,{0,10,30,40,70,80,90,100,110,120,130,160,170,190,200},{"0,00","2,17","4,00","BŁĄD","12,99","BŁĄD","4,33","BŁĄD","BŁĄD","BŁĄD","BŁĄD","BŁĄD","BŁĄD","BŁĄD","BŁĄD"})</f>
        <v>0,00</v>
      </c>
      <c r="J192" s="292"/>
      <c r="K192" s="292"/>
      <c r="L192" s="121"/>
      <c r="M192" s="22"/>
      <c r="N192" s="200" t="str">
        <f>LOOKUP(BK152,{0,10,30,40,70,80,90,100,110,120,130,160,170,190,200},{"0,00","2,17","4,00","BŁĄD","12,99","BŁĄD","4,33","BŁĄD","BŁĄD","BŁĄD","BŁĄD","BŁĄD","BŁĄD","BŁĄD","BŁĄD"})</f>
        <v>0,00</v>
      </c>
      <c r="O192" s="201"/>
      <c r="P192" s="121"/>
      <c r="Q192" s="22"/>
      <c r="R192" s="200" t="str">
        <f>LOOKUP(BK152,{0,10,30,40,70,80,90,100,110,120,130,160,170,190,200},{"0,00","2,17","4,00","BŁĄD","12,99","BŁĄD","4,33","BŁĄD","BŁĄD","BŁĄD","BŁĄD","BŁĄD","BŁĄD","BŁĄD","BŁĄD"})</f>
        <v>0,00</v>
      </c>
      <c r="S192" s="201"/>
      <c r="T192" s="121"/>
      <c r="U192" s="22"/>
      <c r="V192" s="200" t="str">
        <f>LOOKUP(BK152,{0,10,30,40,70,80,90,100,110,120,130,160,170,190,200},{"0,00","2,17","4,00","BŁĄD","12,99","BŁĄD","4,33","BŁĄD","BŁĄD","BŁĄD","BŁĄD","BŁĄD","BŁĄD","BŁĄD","BŁĄD"})</f>
        <v>0,00</v>
      </c>
      <c r="W192" s="201"/>
      <c r="X192" s="114"/>
      <c r="Y192" s="22"/>
      <c r="Z192" s="200" t="str">
        <f>LOOKUP(BK152,{0,10,30,40,70,80,90,100,110,120,130,160,170,190,200},{"0,00","2,17","4,00","BŁĄD","12,99","BŁĄD","4,33","BŁĄD","BŁĄD","BŁĄD","BŁĄD","BŁĄD","BŁĄD","BŁĄD","BŁĄD"})</f>
        <v>0,00</v>
      </c>
      <c r="AA192" s="201"/>
      <c r="AB192" s="114"/>
      <c r="AC192" s="22"/>
      <c r="AD192" s="200" t="str">
        <f>LOOKUP(BK152,{0,10,30,40,70,80,90,100,110,120,130,160,170,190,200},{"0,00","2,17","4,00","BŁĄD","12,99","BŁĄD","4,33","BŁĄD","BŁĄD","BŁĄD","BŁĄD","BŁĄD","BŁĄD","BŁĄD","BŁĄD"})</f>
        <v>0,00</v>
      </c>
      <c r="AE192" s="201"/>
      <c r="AF192" s="114"/>
      <c r="AG192" s="22"/>
      <c r="AH192" s="648"/>
      <c r="AI192" s="649"/>
      <c r="AJ192" s="649"/>
      <c r="AK192" s="114"/>
      <c r="AL192" s="22"/>
      <c r="AM192" s="200" t="str">
        <f>LOOKUP(BK152,{0,10,30,40,70,80,90,100,110,120,130,160,170,190,200},{"0,00","2,17","4,00","BŁĄD","12,99","BŁĄD","4,33","BŁĄD","BŁĄD","BŁĄD","BŁĄD","BŁĄD","BŁĄD","BŁĄD","BŁĄD"})</f>
        <v>0,00</v>
      </c>
      <c r="AN192" s="201"/>
      <c r="AO192" s="201"/>
      <c r="AP192" s="114"/>
      <c r="AQ192" s="22"/>
      <c r="AR192" s="200" t="str">
        <f>LOOKUP(BK152,{0,10,30,40,70,80,90,100,110,120,130,160,170,190,200},{"0,00","2,17","4,00","BŁĄD","12,99","BŁĄD","4,33","BŁĄD","BŁĄD","BŁĄD","BŁĄD","BŁĄD","BŁĄD","BŁĄD","BŁĄD"})</f>
        <v>0,00</v>
      </c>
      <c r="AS192" s="201"/>
      <c r="AT192" s="201"/>
      <c r="AU192" s="114"/>
      <c r="AV192" s="22"/>
      <c r="AW192" s="200" t="str">
        <f>LOOKUP(BK152,{0,10,30,40,70,80,90,100,110,120,130,160,170,190,200},{"0,00","2,17","4,00","BŁĄD","12,99","BŁĄD","4,33","BŁĄD","BŁĄD","BŁĄD","BŁĄD","BŁĄD","BŁĄD","BŁĄD","BŁĄD"})</f>
        <v>0,00</v>
      </c>
      <c r="AX192" s="201"/>
      <c r="AY192" s="201"/>
      <c r="AZ192" s="114"/>
      <c r="BA192" s="22"/>
      <c r="BB192" s="200" t="str">
        <f>LOOKUP(BK152,{0,10,30,40,70,80,90,100,110,120,130,160,170,190,200},{"0,00","2,17","4,00","BŁĄD","12,99","BŁĄD","4,33","BŁĄD","BŁĄD","BŁĄD","BŁĄD","BŁĄD","BŁĄD","BŁĄD","BŁĄD"})</f>
        <v>0,00</v>
      </c>
      <c r="BC192" s="201"/>
      <c r="BD192" s="201"/>
      <c r="BE192" s="114"/>
      <c r="BF192" s="22"/>
    </row>
    <row r="193" spans="1:63" ht="17.100000000000001" customHeight="1">
      <c r="A193" s="235"/>
      <c r="B193" s="236"/>
      <c r="C193" s="351"/>
      <c r="D193" s="230" t="s">
        <v>371</v>
      </c>
      <c r="E193" s="231"/>
      <c r="F193" s="231"/>
      <c r="G193" s="231"/>
      <c r="H193" s="231"/>
      <c r="I193" s="293"/>
      <c r="J193" s="294"/>
      <c r="K193" s="294"/>
      <c r="L193" s="204" t="s">
        <v>300</v>
      </c>
      <c r="M193" s="205"/>
      <c r="N193" s="202"/>
      <c r="O193" s="203"/>
      <c r="P193" s="204" t="s">
        <v>301</v>
      </c>
      <c r="Q193" s="205"/>
      <c r="R193" s="202"/>
      <c r="S193" s="203"/>
      <c r="T193" s="204" t="s">
        <v>302</v>
      </c>
      <c r="U193" s="205"/>
      <c r="V193" s="202"/>
      <c r="W193" s="203"/>
      <c r="X193" s="204" t="s">
        <v>303</v>
      </c>
      <c r="Y193" s="205"/>
      <c r="Z193" s="202"/>
      <c r="AA193" s="203"/>
      <c r="AB193" s="204" t="s">
        <v>304</v>
      </c>
      <c r="AC193" s="205"/>
      <c r="AD193" s="202"/>
      <c r="AE193" s="203"/>
      <c r="AF193" s="204" t="s">
        <v>317</v>
      </c>
      <c r="AG193" s="205"/>
      <c r="AH193" s="650"/>
      <c r="AI193" s="651"/>
      <c r="AJ193" s="651"/>
      <c r="AK193" s="204" t="s">
        <v>318</v>
      </c>
      <c r="AL193" s="205"/>
      <c r="AM193" s="202"/>
      <c r="AN193" s="203"/>
      <c r="AO193" s="203"/>
      <c r="AP193" s="204" t="s">
        <v>319</v>
      </c>
      <c r="AQ193" s="205"/>
      <c r="AR193" s="202"/>
      <c r="AS193" s="203"/>
      <c r="AT193" s="203"/>
      <c r="AU193" s="204" t="s">
        <v>354</v>
      </c>
      <c r="AV193" s="205"/>
      <c r="AW193" s="202"/>
      <c r="AX193" s="203"/>
      <c r="AY193" s="203"/>
      <c r="AZ193" s="204" t="s">
        <v>355</v>
      </c>
      <c r="BA193" s="205"/>
      <c r="BB193" s="202"/>
      <c r="BC193" s="203"/>
      <c r="BD193" s="203"/>
      <c r="BE193" s="204" t="s">
        <v>356</v>
      </c>
      <c r="BF193" s="205"/>
    </row>
    <row r="194" spans="1:63" ht="14.1" customHeight="1">
      <c r="A194" s="235"/>
      <c r="B194" s="236"/>
      <c r="C194" s="137"/>
      <c r="D194" s="119" t="s">
        <v>460</v>
      </c>
      <c r="E194" s="119"/>
      <c r="F194" s="119"/>
      <c r="G194" s="119"/>
      <c r="H194" s="119"/>
      <c r="I194" s="222">
        <f>ROUND(I188*I190*I192,2)</f>
        <v>0</v>
      </c>
      <c r="J194" s="223"/>
      <c r="K194" s="223"/>
      <c r="L194" s="121"/>
      <c r="M194" s="22"/>
      <c r="N194" s="194">
        <f>ROUND(N188*N190*N192,2)</f>
        <v>0</v>
      </c>
      <c r="O194" s="195"/>
      <c r="P194" s="195"/>
      <c r="Q194" s="196"/>
      <c r="R194" s="194">
        <f>ROUND(R188*R190*R192,2)</f>
        <v>0</v>
      </c>
      <c r="S194" s="195"/>
      <c r="T194" s="195"/>
      <c r="U194" s="196"/>
      <c r="V194" s="194">
        <f>ROUND(V188*V190*V192,2)</f>
        <v>0</v>
      </c>
      <c r="W194" s="195"/>
      <c r="X194" s="195"/>
      <c r="Y194" s="196"/>
      <c r="Z194" s="194">
        <f>ROUND(Z188*Z190*Z192,2)</f>
        <v>0</v>
      </c>
      <c r="AA194" s="195"/>
      <c r="AB194" s="195"/>
      <c r="AC194" s="196"/>
      <c r="AD194" s="194">
        <f>ROUND(AD188*AD190*AD192,2)</f>
        <v>0</v>
      </c>
      <c r="AE194" s="195"/>
      <c r="AF194" s="195"/>
      <c r="AG194" s="196"/>
      <c r="AH194" s="645"/>
      <c r="AI194" s="646"/>
      <c r="AJ194" s="646"/>
      <c r="AK194" s="646"/>
      <c r="AL194" s="647"/>
      <c r="AM194" s="194">
        <f>ROUND(AM188*AM190*AM192,2)</f>
        <v>0</v>
      </c>
      <c r="AN194" s="195"/>
      <c r="AO194" s="195"/>
      <c r="AP194" s="195"/>
      <c r="AQ194" s="196"/>
      <c r="AR194" s="194">
        <f>ROUND(AR188*AR190*AR192,2)</f>
        <v>0</v>
      </c>
      <c r="AS194" s="195"/>
      <c r="AT194" s="195"/>
      <c r="AU194" s="195"/>
      <c r="AV194" s="196"/>
      <c r="AW194" s="194">
        <f>ROUND(AW188*AW190*AW192,2)</f>
        <v>0</v>
      </c>
      <c r="AX194" s="195"/>
      <c r="AY194" s="195"/>
      <c r="AZ194" s="195"/>
      <c r="BA194" s="196"/>
      <c r="BB194" s="194">
        <f>ROUND(BB188*BB190*BB192,2)</f>
        <v>0</v>
      </c>
      <c r="BC194" s="195"/>
      <c r="BD194" s="195"/>
      <c r="BE194" s="195"/>
      <c r="BF194" s="196"/>
    </row>
    <row r="195" spans="1:63" ht="14.1" customHeight="1">
      <c r="A195" s="237"/>
      <c r="B195" s="238"/>
      <c r="C195" s="138"/>
      <c r="D195" s="132" t="s">
        <v>373</v>
      </c>
      <c r="E195" s="132"/>
      <c r="F195" s="132"/>
      <c r="G195" s="132"/>
      <c r="H195" s="141" t="s">
        <v>372</v>
      </c>
      <c r="I195" s="224"/>
      <c r="J195" s="225"/>
      <c r="K195" s="225"/>
      <c r="L195" s="204" t="s">
        <v>357</v>
      </c>
      <c r="M195" s="205"/>
      <c r="N195" s="181"/>
      <c r="O195" s="182"/>
      <c r="P195" s="204" t="s">
        <v>358</v>
      </c>
      <c r="Q195" s="205"/>
      <c r="R195" s="181"/>
      <c r="S195" s="182"/>
      <c r="T195" s="204" t="s">
        <v>359</v>
      </c>
      <c r="U195" s="205"/>
      <c r="V195" s="181"/>
      <c r="W195" s="182"/>
      <c r="X195" s="204" t="s">
        <v>377</v>
      </c>
      <c r="Y195" s="205"/>
      <c r="Z195" s="181"/>
      <c r="AA195" s="182"/>
      <c r="AB195" s="204" t="s">
        <v>378</v>
      </c>
      <c r="AC195" s="205"/>
      <c r="AD195" s="181"/>
      <c r="AE195" s="182"/>
      <c r="AF195" s="204" t="s">
        <v>379</v>
      </c>
      <c r="AG195" s="205"/>
      <c r="AH195" s="192"/>
      <c r="AI195" s="193"/>
      <c r="AJ195" s="193"/>
      <c r="AK195" s="204" t="s">
        <v>380</v>
      </c>
      <c r="AL195" s="205"/>
      <c r="AM195" s="192"/>
      <c r="AN195" s="193"/>
      <c r="AO195" s="193"/>
      <c r="AP195" s="204" t="s">
        <v>381</v>
      </c>
      <c r="AQ195" s="205"/>
      <c r="AR195" s="192"/>
      <c r="AS195" s="193"/>
      <c r="AT195" s="193"/>
      <c r="AU195" s="204" t="s">
        <v>382</v>
      </c>
      <c r="AV195" s="205"/>
      <c r="AW195" s="192"/>
      <c r="AX195" s="193"/>
      <c r="AY195" s="193"/>
      <c r="AZ195" s="204" t="s">
        <v>383</v>
      </c>
      <c r="BA195" s="205"/>
      <c r="BB195" s="192"/>
      <c r="BC195" s="193"/>
      <c r="BD195" s="193"/>
      <c r="BE195" s="204" t="s">
        <v>384</v>
      </c>
      <c r="BF195" s="205"/>
    </row>
    <row r="196" spans="1:63" ht="53.25" customHeight="1">
      <c r="A196" s="356" t="s">
        <v>375</v>
      </c>
      <c r="B196" s="357"/>
      <c r="C196" s="357"/>
      <c r="D196" s="357"/>
      <c r="E196" s="357"/>
      <c r="F196" s="357"/>
      <c r="G196" s="357"/>
      <c r="H196" s="357"/>
      <c r="I196" s="347">
        <f>I194+I183+I175+I167+I159</f>
        <v>0</v>
      </c>
      <c r="J196" s="348"/>
      <c r="K196" s="348"/>
      <c r="L196" s="343" t="s">
        <v>385</v>
      </c>
      <c r="M196" s="344"/>
      <c r="N196" s="345">
        <f>N194+N183+N175+N167+N159</f>
        <v>0</v>
      </c>
      <c r="O196" s="346"/>
      <c r="P196" s="343" t="s">
        <v>386</v>
      </c>
      <c r="Q196" s="344"/>
      <c r="R196" s="345">
        <f>R194+R183+R175+R167+R159</f>
        <v>0</v>
      </c>
      <c r="S196" s="346"/>
      <c r="T196" s="343" t="s">
        <v>387</v>
      </c>
      <c r="U196" s="344"/>
      <c r="V196" s="345">
        <f>V194+V183+V175+V167+V159</f>
        <v>0</v>
      </c>
      <c r="W196" s="346"/>
      <c r="X196" s="343" t="s">
        <v>388</v>
      </c>
      <c r="Y196" s="344"/>
      <c r="Z196" s="345">
        <f>Z194+Z183+Z175+Z167+Z159</f>
        <v>0</v>
      </c>
      <c r="AA196" s="346"/>
      <c r="AB196" s="343" t="s">
        <v>389</v>
      </c>
      <c r="AC196" s="344"/>
      <c r="AD196" s="345">
        <f>AD194+AD183+AD175+AD167+AD159</f>
        <v>0</v>
      </c>
      <c r="AE196" s="346"/>
      <c r="AF196" s="343" t="s">
        <v>390</v>
      </c>
      <c r="AG196" s="344"/>
      <c r="AH196" s="643"/>
      <c r="AI196" s="644"/>
      <c r="AJ196" s="644"/>
      <c r="AK196" s="343" t="s">
        <v>391</v>
      </c>
      <c r="AL196" s="344"/>
      <c r="AM196" s="345">
        <f>AM194+AM183+AM175+AM167+AM159</f>
        <v>0</v>
      </c>
      <c r="AN196" s="346"/>
      <c r="AO196" s="346"/>
      <c r="AP196" s="343" t="s">
        <v>392</v>
      </c>
      <c r="AQ196" s="344"/>
      <c r="AR196" s="345">
        <f>AR194+AR183+AR175+AR167+AR159</f>
        <v>0</v>
      </c>
      <c r="AS196" s="346"/>
      <c r="AT196" s="346"/>
      <c r="AU196" s="343" t="s">
        <v>393</v>
      </c>
      <c r="AV196" s="344"/>
      <c r="AW196" s="345">
        <f>AW194+AW183+AW175+AW167+AW159</f>
        <v>0</v>
      </c>
      <c r="AX196" s="346"/>
      <c r="AY196" s="346"/>
      <c r="AZ196" s="343" t="s">
        <v>394</v>
      </c>
      <c r="BA196" s="344"/>
      <c r="BB196" s="345">
        <f>BB194+BB183+BB175+BB167+BB159</f>
        <v>0</v>
      </c>
      <c r="BC196" s="346"/>
      <c r="BD196" s="346"/>
      <c r="BE196" s="343" t="s">
        <v>395</v>
      </c>
      <c r="BF196" s="344"/>
    </row>
    <row r="197" spans="1:63" ht="24.75" customHeight="1">
      <c r="A197" s="403" t="s">
        <v>469</v>
      </c>
      <c r="B197" s="404"/>
      <c r="C197" s="404"/>
      <c r="D197" s="404"/>
      <c r="E197" s="404"/>
      <c r="F197" s="404"/>
      <c r="G197" s="404"/>
      <c r="H197" s="404"/>
      <c r="I197" s="404"/>
      <c r="J197" s="404"/>
      <c r="K197" s="404"/>
      <c r="L197" s="404"/>
      <c r="M197" s="404"/>
      <c r="N197" s="404"/>
      <c r="O197" s="404"/>
      <c r="P197" s="404"/>
      <c r="Q197" s="404"/>
      <c r="R197" s="404"/>
      <c r="S197" s="404"/>
      <c r="T197" s="404"/>
      <c r="U197" s="404"/>
      <c r="V197" s="404"/>
      <c r="W197" s="404"/>
      <c r="X197" s="404"/>
      <c r="Y197" s="404"/>
      <c r="Z197" s="404"/>
      <c r="AA197" s="404"/>
      <c r="AB197" s="404"/>
      <c r="AC197" s="404"/>
      <c r="AD197" s="404"/>
      <c r="AE197" s="404"/>
      <c r="AF197" s="404"/>
      <c r="AG197" s="404"/>
      <c r="AH197" s="404"/>
      <c r="AI197" s="404"/>
      <c r="AJ197" s="404"/>
      <c r="AK197" s="404"/>
      <c r="AL197" s="404"/>
      <c r="AM197" s="404"/>
      <c r="AN197" s="404"/>
      <c r="AO197" s="404"/>
      <c r="AP197" s="404"/>
      <c r="AQ197" s="404"/>
      <c r="AR197" s="404"/>
      <c r="AS197" s="404"/>
      <c r="AT197" s="404"/>
      <c r="AU197" s="404"/>
      <c r="AV197" s="404"/>
      <c r="AW197" s="404"/>
      <c r="AX197" s="404"/>
      <c r="AY197" s="404"/>
      <c r="AZ197" s="404"/>
      <c r="BA197" s="404"/>
      <c r="BB197" s="404"/>
      <c r="BC197" s="404"/>
      <c r="BD197" s="404"/>
      <c r="BE197" s="404"/>
      <c r="BF197" s="405"/>
    </row>
    <row r="198" spans="1:63" ht="21.75" customHeight="1">
      <c r="A198" s="279" t="s">
        <v>470</v>
      </c>
      <c r="B198" s="280"/>
      <c r="C198" s="280"/>
      <c r="D198" s="280"/>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c r="AA198" s="280"/>
      <c r="AB198" s="280"/>
      <c r="AC198" s="280"/>
      <c r="AD198" s="281"/>
      <c r="AE198" s="464" t="str">
        <f>LOOKUP(BK198,{0,1,3,4,5,6,8,9},{"0,00","38,00","0,00","0,00","38,00","BŁĄD","BŁĄD","BŁĄD"})</f>
        <v>0,00</v>
      </c>
      <c r="AF198" s="465"/>
      <c r="AG198" s="465"/>
      <c r="AH198" s="465"/>
      <c r="AI198" s="465"/>
      <c r="AJ198" s="465"/>
      <c r="AK198" s="465"/>
      <c r="AL198" s="465"/>
      <c r="AM198" s="465"/>
      <c r="AN198" s="465"/>
      <c r="AO198" s="465"/>
      <c r="AP198" s="465"/>
      <c r="AQ198" s="465"/>
      <c r="AR198" s="465"/>
      <c r="AS198" s="465"/>
      <c r="AT198" s="465"/>
      <c r="AU198" s="465"/>
      <c r="AV198" s="465"/>
      <c r="AW198" s="465"/>
      <c r="AX198" s="465"/>
      <c r="AY198" s="465"/>
      <c r="AZ198" s="465"/>
      <c r="BA198" s="465"/>
      <c r="BB198" s="465"/>
      <c r="BC198" s="465"/>
      <c r="BD198" s="465"/>
      <c r="BE198" s="401" t="s">
        <v>396</v>
      </c>
      <c r="BF198" s="402"/>
      <c r="BK198" s="1">
        <f>BJ112+BJ119+BJ127</f>
        <v>0</v>
      </c>
    </row>
    <row r="199" spans="1:63" ht="69" customHeight="1">
      <c r="A199" s="279" t="s">
        <v>430</v>
      </c>
      <c r="B199" s="280"/>
      <c r="C199" s="280"/>
      <c r="D199" s="280"/>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c r="AA199" s="280"/>
      <c r="AB199" s="280"/>
      <c r="AC199" s="280"/>
      <c r="AD199" s="281"/>
      <c r="AE199" s="406"/>
      <c r="AF199" s="407"/>
      <c r="AG199" s="407"/>
      <c r="AH199" s="407"/>
      <c r="AI199" s="407"/>
      <c r="AJ199" s="407"/>
      <c r="AK199" s="407"/>
      <c r="AL199" s="407"/>
      <c r="AM199" s="407"/>
      <c r="AN199" s="407"/>
      <c r="AO199" s="407"/>
      <c r="AP199" s="407"/>
      <c r="AQ199" s="407"/>
      <c r="AR199" s="407"/>
      <c r="AS199" s="407"/>
      <c r="AT199" s="407"/>
      <c r="AU199" s="407"/>
      <c r="AV199" s="407"/>
      <c r="AW199" s="407"/>
      <c r="AX199" s="407"/>
      <c r="AY199" s="407"/>
      <c r="AZ199" s="407"/>
      <c r="BA199" s="407"/>
      <c r="BB199" s="407"/>
      <c r="BC199" s="407"/>
      <c r="BD199" s="407"/>
      <c r="BE199" s="401" t="s">
        <v>397</v>
      </c>
      <c r="BF199" s="402"/>
      <c r="BJ199" s="1" t="b">
        <f>ISBLANK(AE199)</f>
        <v>1</v>
      </c>
    </row>
    <row r="200" spans="1:63" ht="69" customHeight="1">
      <c r="A200" s="279" t="s">
        <v>431</v>
      </c>
      <c r="B200" s="280"/>
      <c r="C200" s="280"/>
      <c r="D200" s="280"/>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c r="AA200" s="280"/>
      <c r="AB200" s="280"/>
      <c r="AC200" s="280"/>
      <c r="AD200" s="281"/>
      <c r="AE200" s="406"/>
      <c r="AF200" s="407"/>
      <c r="AG200" s="407"/>
      <c r="AH200" s="407"/>
      <c r="AI200" s="407"/>
      <c r="AJ200" s="407"/>
      <c r="AK200" s="407"/>
      <c r="AL200" s="407"/>
      <c r="AM200" s="407"/>
      <c r="AN200" s="407"/>
      <c r="AO200" s="407"/>
      <c r="AP200" s="407"/>
      <c r="AQ200" s="407"/>
      <c r="AR200" s="407"/>
      <c r="AS200" s="407"/>
      <c r="AT200" s="407"/>
      <c r="AU200" s="407"/>
      <c r="AV200" s="407"/>
      <c r="AW200" s="407"/>
      <c r="AX200" s="407"/>
      <c r="AY200" s="407"/>
      <c r="AZ200" s="407"/>
      <c r="BA200" s="407"/>
      <c r="BB200" s="407"/>
      <c r="BC200" s="407"/>
      <c r="BD200" s="407"/>
      <c r="BE200" s="401" t="s">
        <v>398</v>
      </c>
      <c r="BF200" s="402"/>
    </row>
    <row r="201" spans="1:63" ht="24.9" customHeight="1" thickBot="1">
      <c r="A201" s="362" t="s">
        <v>471</v>
      </c>
      <c r="B201" s="363"/>
      <c r="C201" s="363"/>
      <c r="D201" s="363"/>
      <c r="E201" s="363"/>
      <c r="F201" s="363"/>
      <c r="G201" s="363"/>
      <c r="H201" s="363"/>
      <c r="I201" s="363"/>
      <c r="J201" s="363"/>
      <c r="K201" s="363"/>
      <c r="L201" s="363"/>
      <c r="M201" s="363"/>
      <c r="N201" s="363"/>
      <c r="O201" s="363"/>
      <c r="P201" s="363"/>
      <c r="Q201" s="363"/>
      <c r="R201" s="363"/>
      <c r="S201" s="363"/>
      <c r="T201" s="363"/>
      <c r="U201" s="363"/>
      <c r="V201" s="363"/>
      <c r="W201" s="363"/>
      <c r="X201" s="363"/>
      <c r="Y201" s="363"/>
      <c r="Z201" s="363"/>
      <c r="AA201" s="363"/>
      <c r="AB201" s="363"/>
      <c r="AC201" s="363"/>
      <c r="AD201" s="364"/>
      <c r="AE201" s="365">
        <f>AE199+AE200</f>
        <v>0</v>
      </c>
      <c r="AF201" s="366"/>
      <c r="AG201" s="366"/>
      <c r="AH201" s="366"/>
      <c r="AI201" s="366"/>
      <c r="AJ201" s="366"/>
      <c r="AK201" s="366"/>
      <c r="AL201" s="366"/>
      <c r="AM201" s="366"/>
      <c r="AN201" s="366"/>
      <c r="AO201" s="366"/>
      <c r="AP201" s="366"/>
      <c r="AQ201" s="366"/>
      <c r="AR201" s="366"/>
      <c r="AS201" s="366"/>
      <c r="AT201" s="366"/>
      <c r="AU201" s="366"/>
      <c r="AV201" s="366"/>
      <c r="AW201" s="366"/>
      <c r="AX201" s="366"/>
      <c r="AY201" s="366"/>
      <c r="AZ201" s="366"/>
      <c r="BA201" s="366"/>
      <c r="BB201" s="366"/>
      <c r="BC201" s="366"/>
      <c r="BD201" s="366"/>
      <c r="BE201" s="437" t="s">
        <v>399</v>
      </c>
      <c r="BF201" s="438"/>
    </row>
    <row r="202" spans="1:63" ht="24.9" customHeight="1" thickBot="1">
      <c r="A202" s="362" t="s">
        <v>472</v>
      </c>
      <c r="B202" s="363"/>
      <c r="C202" s="363"/>
      <c r="D202" s="363"/>
      <c r="E202" s="363"/>
      <c r="F202" s="363"/>
      <c r="G202" s="363"/>
      <c r="H202" s="363"/>
      <c r="I202" s="363"/>
      <c r="J202" s="363"/>
      <c r="K202" s="363"/>
      <c r="L202" s="363"/>
      <c r="M202" s="363"/>
      <c r="N202" s="363"/>
      <c r="O202" s="363"/>
      <c r="P202" s="363"/>
      <c r="Q202" s="363"/>
      <c r="R202" s="363"/>
      <c r="S202" s="363"/>
      <c r="T202" s="363"/>
      <c r="U202" s="363"/>
      <c r="V202" s="363"/>
      <c r="W202" s="363"/>
      <c r="X202" s="363"/>
      <c r="Y202" s="363"/>
      <c r="Z202" s="363"/>
      <c r="AA202" s="363"/>
      <c r="AB202" s="363"/>
      <c r="AC202" s="363"/>
      <c r="AD202" s="363"/>
      <c r="AE202" s="443">
        <f>AE198*AE201</f>
        <v>0</v>
      </c>
      <c r="AF202" s="458"/>
      <c r="AG202" s="458"/>
      <c r="AH202" s="458"/>
      <c r="AI202" s="458"/>
      <c r="AJ202" s="458"/>
      <c r="AK202" s="458"/>
      <c r="AL202" s="458"/>
      <c r="AM202" s="458"/>
      <c r="AN202" s="458"/>
      <c r="AO202" s="458"/>
      <c r="AP202" s="458"/>
      <c r="AQ202" s="458"/>
      <c r="AR202" s="458"/>
      <c r="AS202" s="458"/>
      <c r="AT202" s="458"/>
      <c r="AU202" s="458"/>
      <c r="AV202" s="458"/>
      <c r="AW202" s="458"/>
      <c r="AX202" s="458"/>
      <c r="AY202" s="458"/>
      <c r="AZ202" s="458"/>
      <c r="BA202" s="458"/>
      <c r="BB202" s="458"/>
      <c r="BC202" s="458"/>
      <c r="BD202" s="458"/>
      <c r="BE202" s="445" t="s">
        <v>400</v>
      </c>
      <c r="BF202" s="446"/>
    </row>
    <row r="203" spans="1:63" ht="11.25" customHeight="1">
      <c r="A203" s="288" t="s">
        <v>473</v>
      </c>
      <c r="B203" s="289"/>
      <c r="C203" s="289"/>
      <c r="D203" s="289"/>
      <c r="E203" s="289"/>
      <c r="F203" s="289"/>
      <c r="G203" s="289"/>
      <c r="H203" s="289"/>
      <c r="I203" s="289"/>
      <c r="J203" s="289"/>
      <c r="K203" s="289"/>
      <c r="L203" s="289"/>
      <c r="M203" s="289"/>
      <c r="N203" s="289"/>
      <c r="O203" s="289"/>
      <c r="P203" s="289"/>
      <c r="Q203" s="289"/>
      <c r="R203" s="289"/>
      <c r="S203" s="289"/>
      <c r="T203" s="289"/>
      <c r="U203" s="289"/>
      <c r="V203" s="289"/>
      <c r="W203" s="289"/>
      <c r="X203" s="289"/>
      <c r="Y203" s="289"/>
      <c r="Z203" s="289"/>
      <c r="AA203" s="289"/>
      <c r="AB203" s="289"/>
      <c r="AC203" s="289"/>
      <c r="AD203" s="289"/>
      <c r="AE203" s="289"/>
      <c r="AF203" s="289"/>
      <c r="AG203" s="289"/>
      <c r="AH203" s="289"/>
      <c r="AI203" s="289"/>
      <c r="AJ203" s="289"/>
      <c r="AK203" s="289"/>
      <c r="AL203" s="289"/>
      <c r="AM203" s="289"/>
      <c r="AN203" s="289"/>
      <c r="AO203" s="289"/>
      <c r="AP203" s="289"/>
      <c r="AQ203" s="289"/>
      <c r="AR203" s="289"/>
      <c r="AS203" s="289"/>
      <c r="AT203" s="289"/>
      <c r="AU203" s="289"/>
      <c r="AV203" s="289"/>
      <c r="AW203" s="289"/>
      <c r="AX203" s="289"/>
      <c r="AY203" s="289"/>
      <c r="AZ203" s="289"/>
      <c r="BA203" s="289"/>
      <c r="BB203" s="289"/>
      <c r="BC203" s="289"/>
      <c r="BD203" s="289"/>
      <c r="BE203" s="289"/>
      <c r="BF203" s="290"/>
    </row>
    <row r="204" spans="1:63" ht="12" customHeight="1">
      <c r="A204" s="321" t="s">
        <v>474</v>
      </c>
      <c r="B204" s="322"/>
      <c r="C204" s="322"/>
      <c r="D204" s="322"/>
      <c r="E204" s="322"/>
      <c r="F204" s="322"/>
      <c r="G204" s="322"/>
      <c r="H204" s="322"/>
      <c r="I204" s="322"/>
      <c r="J204" s="322"/>
      <c r="K204" s="322"/>
      <c r="L204" s="322"/>
      <c r="M204" s="322"/>
      <c r="N204" s="322"/>
      <c r="O204" s="322"/>
      <c r="P204" s="322"/>
      <c r="Q204" s="322"/>
      <c r="R204" s="322"/>
      <c r="S204" s="322"/>
      <c r="T204" s="322"/>
      <c r="U204" s="322"/>
      <c r="V204" s="322"/>
      <c r="W204" s="322"/>
      <c r="X204" s="322"/>
      <c r="Y204" s="322"/>
      <c r="Z204" s="322"/>
      <c r="AA204" s="322"/>
      <c r="AB204" s="322"/>
      <c r="AC204" s="322"/>
      <c r="AD204" s="322"/>
      <c r="AE204" s="322"/>
      <c r="AF204" s="322"/>
      <c r="AG204" s="322"/>
      <c r="AH204" s="322"/>
      <c r="AI204" s="322"/>
      <c r="AJ204" s="322"/>
      <c r="AK204" s="322"/>
      <c r="AL204" s="322"/>
      <c r="AM204" s="322"/>
      <c r="AN204" s="322"/>
      <c r="AO204" s="322"/>
      <c r="AP204" s="322"/>
      <c r="AQ204" s="322"/>
      <c r="AR204" s="322"/>
      <c r="AS204" s="322"/>
      <c r="AT204" s="322"/>
      <c r="AU204" s="322"/>
      <c r="AV204" s="322"/>
      <c r="AW204" s="322"/>
      <c r="AX204" s="322"/>
      <c r="AY204" s="322"/>
      <c r="AZ204" s="322"/>
      <c r="BA204" s="322"/>
      <c r="BB204" s="322"/>
      <c r="BC204" s="322"/>
      <c r="BD204" s="322"/>
      <c r="BE204" s="322"/>
      <c r="BF204" s="439"/>
    </row>
    <row r="205" spans="1:63" ht="24.9" customHeight="1" thickBot="1">
      <c r="A205" s="362" t="s">
        <v>362</v>
      </c>
      <c r="B205" s="363"/>
      <c r="C205" s="363"/>
      <c r="D205" s="363"/>
      <c r="E205" s="363"/>
      <c r="F205" s="363"/>
      <c r="G205" s="363"/>
      <c r="H205" s="363"/>
      <c r="I205" s="363"/>
      <c r="J205" s="363"/>
      <c r="K205" s="363"/>
      <c r="L205" s="363"/>
      <c r="M205" s="363"/>
      <c r="N205" s="363"/>
      <c r="O205" s="363"/>
      <c r="P205" s="363"/>
      <c r="Q205" s="363"/>
      <c r="R205" s="363"/>
      <c r="S205" s="363"/>
      <c r="T205" s="363"/>
      <c r="U205" s="363"/>
      <c r="V205" s="363"/>
      <c r="W205" s="363"/>
      <c r="X205" s="363"/>
      <c r="Y205" s="363"/>
      <c r="Z205" s="363"/>
      <c r="AA205" s="363"/>
      <c r="AB205" s="363"/>
      <c r="AC205" s="363"/>
      <c r="AD205" s="364"/>
      <c r="AE205" s="459">
        <f>IF(BJ199=FALSE,0.3,0)</f>
        <v>0</v>
      </c>
      <c r="AF205" s="460"/>
      <c r="AG205" s="460"/>
      <c r="AH205" s="460"/>
      <c r="AI205" s="460"/>
      <c r="AJ205" s="460"/>
      <c r="AK205" s="460"/>
      <c r="AL205" s="460"/>
      <c r="AM205" s="460"/>
      <c r="AN205" s="460"/>
      <c r="AO205" s="460"/>
      <c r="AP205" s="460"/>
      <c r="AQ205" s="460"/>
      <c r="AR205" s="460"/>
      <c r="AS205" s="460"/>
      <c r="AT205" s="460"/>
      <c r="AU205" s="460"/>
      <c r="AV205" s="460"/>
      <c r="AW205" s="460"/>
      <c r="AX205" s="460"/>
      <c r="AY205" s="460"/>
      <c r="AZ205" s="460"/>
      <c r="BA205" s="460"/>
      <c r="BB205" s="460"/>
      <c r="BC205" s="460"/>
      <c r="BD205" s="460"/>
      <c r="BE205" s="437" t="s">
        <v>401</v>
      </c>
      <c r="BF205" s="438"/>
    </row>
    <row r="206" spans="1:63" ht="24.9" customHeight="1" thickBot="1">
      <c r="A206" s="362" t="s">
        <v>475</v>
      </c>
      <c r="B206" s="363"/>
      <c r="C206" s="363"/>
      <c r="D206" s="363"/>
      <c r="E206" s="363"/>
      <c r="F206" s="363"/>
      <c r="G206" s="363"/>
      <c r="H206" s="363"/>
      <c r="I206" s="363"/>
      <c r="J206" s="363"/>
      <c r="K206" s="363"/>
      <c r="L206" s="363"/>
      <c r="M206" s="363"/>
      <c r="N206" s="363"/>
      <c r="O206" s="363"/>
      <c r="P206" s="363"/>
      <c r="Q206" s="363"/>
      <c r="R206" s="363"/>
      <c r="S206" s="363"/>
      <c r="T206" s="363"/>
      <c r="U206" s="363"/>
      <c r="V206" s="363"/>
      <c r="W206" s="363"/>
      <c r="X206" s="363"/>
      <c r="Y206" s="363"/>
      <c r="Z206" s="363"/>
      <c r="AA206" s="363"/>
      <c r="AB206" s="363"/>
      <c r="AC206" s="363"/>
      <c r="AD206" s="363"/>
      <c r="AE206" s="443">
        <f>AE198*AE199*AE205</f>
        <v>0</v>
      </c>
      <c r="AF206" s="444"/>
      <c r="AG206" s="444"/>
      <c r="AH206" s="444"/>
      <c r="AI206" s="444"/>
      <c r="AJ206" s="444"/>
      <c r="AK206" s="444"/>
      <c r="AL206" s="444"/>
      <c r="AM206" s="444"/>
      <c r="AN206" s="444"/>
      <c r="AO206" s="444"/>
      <c r="AP206" s="444"/>
      <c r="AQ206" s="444"/>
      <c r="AR206" s="444"/>
      <c r="AS206" s="444"/>
      <c r="AT206" s="444"/>
      <c r="AU206" s="444"/>
      <c r="AV206" s="444"/>
      <c r="AW206" s="444"/>
      <c r="AX206" s="444"/>
      <c r="AY206" s="444"/>
      <c r="AZ206" s="444"/>
      <c r="BA206" s="444"/>
      <c r="BB206" s="444"/>
      <c r="BC206" s="444"/>
      <c r="BD206" s="444"/>
      <c r="BE206" s="445" t="s">
        <v>402</v>
      </c>
      <c r="BF206" s="446"/>
    </row>
    <row r="207" spans="1:63" ht="36" customHeight="1">
      <c r="A207" s="359" t="s">
        <v>490</v>
      </c>
      <c r="B207" s="360"/>
      <c r="C207" s="360"/>
      <c r="D207" s="360"/>
      <c r="E207" s="360"/>
      <c r="F207" s="360"/>
      <c r="G207" s="360"/>
      <c r="H207" s="360"/>
      <c r="I207" s="360"/>
      <c r="J207" s="360"/>
      <c r="K207" s="360"/>
      <c r="L207" s="360"/>
      <c r="M207" s="360"/>
      <c r="N207" s="360"/>
      <c r="O207" s="360"/>
      <c r="P207" s="360"/>
      <c r="Q207" s="360"/>
      <c r="R207" s="360"/>
      <c r="S207" s="360"/>
      <c r="T207" s="360"/>
      <c r="U207" s="360"/>
      <c r="V207" s="360"/>
      <c r="W207" s="360"/>
      <c r="X207" s="360"/>
      <c r="Y207" s="360"/>
      <c r="Z207" s="360"/>
      <c r="AA207" s="360"/>
      <c r="AB207" s="360"/>
      <c r="AC207" s="360"/>
      <c r="AD207" s="360"/>
      <c r="AE207" s="360"/>
      <c r="AF207" s="360"/>
      <c r="AG207" s="360"/>
      <c r="AH207" s="360"/>
      <c r="AI207" s="360"/>
      <c r="AJ207" s="360"/>
      <c r="AK207" s="360"/>
      <c r="AL207" s="360"/>
      <c r="AM207" s="360"/>
      <c r="AN207" s="360"/>
      <c r="AO207" s="360"/>
      <c r="AP207" s="360"/>
      <c r="AQ207" s="360"/>
      <c r="AR207" s="360"/>
      <c r="AS207" s="360"/>
      <c r="AT207" s="360"/>
      <c r="AU207" s="360"/>
      <c r="AV207" s="360"/>
      <c r="AW207" s="360"/>
      <c r="AX207" s="360"/>
      <c r="AY207" s="360"/>
      <c r="AZ207" s="360"/>
      <c r="BA207" s="360"/>
      <c r="BB207" s="360"/>
      <c r="BC207" s="360"/>
      <c r="BD207" s="360"/>
      <c r="BE207" s="360"/>
      <c r="BF207" s="361"/>
    </row>
    <row r="208" spans="1:63" ht="24.9" customHeight="1" thickBot="1">
      <c r="A208" s="362" t="s">
        <v>476</v>
      </c>
      <c r="B208" s="363"/>
      <c r="C208" s="363"/>
      <c r="D208" s="363"/>
      <c r="E208" s="363"/>
      <c r="F208" s="363"/>
      <c r="G208" s="363"/>
      <c r="H208" s="363"/>
      <c r="I208" s="363"/>
      <c r="J208" s="363"/>
      <c r="K208" s="363"/>
      <c r="L208" s="363"/>
      <c r="M208" s="363"/>
      <c r="N208" s="363"/>
      <c r="O208" s="363"/>
      <c r="P208" s="363"/>
      <c r="Q208" s="363"/>
      <c r="R208" s="363"/>
      <c r="S208" s="363"/>
      <c r="T208" s="363"/>
      <c r="U208" s="363"/>
      <c r="V208" s="363"/>
      <c r="W208" s="363"/>
      <c r="X208" s="363"/>
      <c r="Y208" s="363"/>
      <c r="Z208" s="363"/>
      <c r="AA208" s="363"/>
      <c r="AB208" s="363"/>
      <c r="AC208" s="363"/>
      <c r="AD208" s="364"/>
      <c r="AE208" s="317">
        <f>IF(B141="x",8,0)</f>
        <v>0</v>
      </c>
      <c r="AF208" s="318"/>
      <c r="AG208" s="318"/>
      <c r="AH208" s="318"/>
      <c r="AI208" s="318"/>
      <c r="AJ208" s="318"/>
      <c r="AK208" s="318"/>
      <c r="AL208" s="318"/>
      <c r="AM208" s="318"/>
      <c r="AN208" s="318"/>
      <c r="AO208" s="318"/>
      <c r="AP208" s="318"/>
      <c r="AQ208" s="318"/>
      <c r="AR208" s="318"/>
      <c r="AS208" s="318"/>
      <c r="AT208" s="318"/>
      <c r="AU208" s="318"/>
      <c r="AV208" s="318"/>
      <c r="AW208" s="318"/>
      <c r="AX208" s="318"/>
      <c r="AY208" s="318"/>
      <c r="AZ208" s="318"/>
      <c r="BA208" s="318"/>
      <c r="BB208" s="318"/>
      <c r="BC208" s="318"/>
      <c r="BD208" s="318"/>
      <c r="BE208" s="312" t="s">
        <v>403</v>
      </c>
      <c r="BF208" s="313"/>
    </row>
    <row r="209" spans="1:58" ht="24.9" customHeight="1">
      <c r="A209" s="440" t="s">
        <v>477</v>
      </c>
      <c r="B209" s="441"/>
      <c r="C209" s="441"/>
      <c r="D209" s="441"/>
      <c r="E209" s="441"/>
      <c r="F209" s="441"/>
      <c r="G209" s="441"/>
      <c r="H209" s="441"/>
      <c r="I209" s="441"/>
      <c r="J209" s="441"/>
      <c r="K209" s="441"/>
      <c r="L209" s="441"/>
      <c r="M209" s="441"/>
      <c r="N209" s="441"/>
      <c r="O209" s="441"/>
      <c r="P209" s="441"/>
      <c r="Q209" s="441"/>
      <c r="R209" s="441"/>
      <c r="S209" s="441"/>
      <c r="T209" s="441"/>
      <c r="U209" s="441"/>
      <c r="V209" s="441"/>
      <c r="W209" s="441"/>
      <c r="X209" s="441"/>
      <c r="Y209" s="441"/>
      <c r="Z209" s="441"/>
      <c r="AA209" s="441"/>
      <c r="AB209" s="441"/>
      <c r="AC209" s="441"/>
      <c r="AD209" s="441"/>
      <c r="AE209" s="319">
        <f>AE201*AE208</f>
        <v>0</v>
      </c>
      <c r="AF209" s="320"/>
      <c r="AG209" s="320"/>
      <c r="AH209" s="320"/>
      <c r="AI209" s="320"/>
      <c r="AJ209" s="320"/>
      <c r="AK209" s="320"/>
      <c r="AL209" s="320"/>
      <c r="AM209" s="320"/>
      <c r="AN209" s="320"/>
      <c r="AO209" s="320"/>
      <c r="AP209" s="320"/>
      <c r="AQ209" s="320"/>
      <c r="AR209" s="320"/>
      <c r="AS209" s="320"/>
      <c r="AT209" s="320"/>
      <c r="AU209" s="320"/>
      <c r="AV209" s="320"/>
      <c r="AW209" s="320"/>
      <c r="AX209" s="320"/>
      <c r="AY209" s="320"/>
      <c r="AZ209" s="320"/>
      <c r="BA209" s="320"/>
      <c r="BB209" s="320"/>
      <c r="BC209" s="320"/>
      <c r="BD209" s="320"/>
      <c r="BE209" s="314" t="s">
        <v>404</v>
      </c>
      <c r="BF209" s="315"/>
    </row>
    <row r="210" spans="1:58" ht="12" customHeight="1" thickBot="1">
      <c r="A210" s="321" t="s">
        <v>478</v>
      </c>
      <c r="B210" s="322"/>
      <c r="C210" s="322"/>
      <c r="D210" s="322"/>
      <c r="E210" s="322"/>
      <c r="F210" s="322"/>
      <c r="G210" s="322"/>
      <c r="H210" s="322"/>
      <c r="I210" s="322"/>
      <c r="J210" s="322"/>
      <c r="K210" s="322"/>
      <c r="L210" s="322"/>
      <c r="M210" s="322"/>
      <c r="N210" s="322"/>
      <c r="O210" s="322"/>
      <c r="P210" s="322"/>
      <c r="Q210" s="322"/>
      <c r="R210" s="322"/>
      <c r="S210" s="322"/>
      <c r="T210" s="322"/>
      <c r="U210" s="322"/>
      <c r="V210" s="322"/>
      <c r="W210" s="322"/>
      <c r="X210" s="322"/>
      <c r="Y210" s="322"/>
      <c r="Z210" s="322"/>
      <c r="AA210" s="322"/>
      <c r="AB210" s="322"/>
      <c r="AC210" s="322"/>
      <c r="AD210" s="322"/>
      <c r="AE210" s="323"/>
      <c r="AF210" s="323"/>
      <c r="AG210" s="323"/>
      <c r="AH210" s="323"/>
      <c r="AI210" s="323"/>
      <c r="AJ210" s="323"/>
      <c r="AK210" s="323"/>
      <c r="AL210" s="323"/>
      <c r="AM210" s="323"/>
      <c r="AN210" s="323"/>
      <c r="AO210" s="323"/>
      <c r="AP210" s="323"/>
      <c r="AQ210" s="323"/>
      <c r="AR210" s="323"/>
      <c r="AS210" s="323"/>
      <c r="AT210" s="323"/>
      <c r="AU210" s="323"/>
      <c r="AV210" s="323"/>
      <c r="AW210" s="323"/>
      <c r="AX210" s="323"/>
      <c r="AY210" s="323"/>
      <c r="AZ210" s="323"/>
      <c r="BA210" s="323"/>
      <c r="BB210" s="323"/>
      <c r="BC210" s="323"/>
      <c r="BD210" s="323"/>
      <c r="BE210" s="323"/>
      <c r="BF210" s="324"/>
    </row>
    <row r="211" spans="1:58" ht="36" customHeight="1" thickBot="1">
      <c r="A211" s="442" t="s">
        <v>479</v>
      </c>
      <c r="B211" s="442"/>
      <c r="C211" s="442"/>
      <c r="D211" s="442"/>
      <c r="E211" s="442"/>
      <c r="F211" s="442"/>
      <c r="G211" s="442"/>
      <c r="H211" s="442"/>
      <c r="I211" s="442"/>
      <c r="J211" s="442"/>
      <c r="K211" s="442"/>
      <c r="L211" s="442"/>
      <c r="M211" s="442"/>
      <c r="N211" s="442"/>
      <c r="O211" s="442"/>
      <c r="P211" s="442"/>
      <c r="Q211" s="442"/>
      <c r="R211" s="442"/>
      <c r="S211" s="442"/>
      <c r="T211" s="442"/>
      <c r="U211" s="442"/>
      <c r="V211" s="442"/>
      <c r="W211" s="442"/>
      <c r="X211" s="442"/>
      <c r="Y211" s="442"/>
      <c r="Z211" s="442"/>
      <c r="AA211" s="442"/>
      <c r="AB211" s="442"/>
      <c r="AC211" s="442"/>
      <c r="AD211" s="288"/>
      <c r="AE211" s="443">
        <f>AE202-AE206-AE209</f>
        <v>0</v>
      </c>
      <c r="AF211" s="444"/>
      <c r="AG211" s="444"/>
      <c r="AH211" s="444"/>
      <c r="AI211" s="444"/>
      <c r="AJ211" s="444"/>
      <c r="AK211" s="444"/>
      <c r="AL211" s="444"/>
      <c r="AM211" s="444"/>
      <c r="AN211" s="444"/>
      <c r="AO211" s="444"/>
      <c r="AP211" s="444"/>
      <c r="AQ211" s="444"/>
      <c r="AR211" s="444"/>
      <c r="AS211" s="444"/>
      <c r="AT211" s="444"/>
      <c r="AU211" s="444"/>
      <c r="AV211" s="444"/>
      <c r="AW211" s="444"/>
      <c r="AX211" s="444"/>
      <c r="AY211" s="444"/>
      <c r="AZ211" s="444"/>
      <c r="BA211" s="444"/>
      <c r="BB211" s="444"/>
      <c r="BC211" s="444"/>
      <c r="BD211" s="444"/>
      <c r="BE211" s="445" t="s">
        <v>405</v>
      </c>
      <c r="BF211" s="446"/>
    </row>
    <row r="212" spans="1:58" ht="13.5" customHeight="1">
      <c r="A212" s="454" t="s">
        <v>484</v>
      </c>
      <c r="B212" s="455"/>
      <c r="C212" s="455"/>
      <c r="D212" s="455"/>
      <c r="E212" s="455"/>
      <c r="F212" s="455"/>
      <c r="G212" s="455"/>
      <c r="H212" s="455"/>
      <c r="I212" s="455"/>
      <c r="J212" s="455"/>
      <c r="K212" s="455"/>
      <c r="L212" s="455"/>
      <c r="M212" s="455"/>
      <c r="N212" s="455"/>
      <c r="O212" s="455"/>
      <c r="P212" s="455"/>
      <c r="Q212" s="455"/>
      <c r="R212" s="455"/>
      <c r="S212" s="455"/>
      <c r="T212" s="455"/>
      <c r="U212" s="455"/>
      <c r="V212" s="455"/>
      <c r="W212" s="455"/>
      <c r="X212" s="455"/>
      <c r="Y212" s="455"/>
      <c r="Z212" s="455"/>
      <c r="AA212" s="455"/>
      <c r="AB212" s="455"/>
      <c r="AC212" s="455"/>
      <c r="AD212" s="455"/>
      <c r="AE212" s="456"/>
      <c r="AF212" s="456"/>
      <c r="AG212" s="456"/>
      <c r="AH212" s="456"/>
      <c r="AI212" s="456"/>
      <c r="AJ212" s="456"/>
      <c r="AK212" s="456"/>
      <c r="AL212" s="456"/>
      <c r="AM212" s="456"/>
      <c r="AN212" s="456"/>
      <c r="AO212" s="456"/>
      <c r="AP212" s="456"/>
      <c r="AQ212" s="456"/>
      <c r="AR212" s="456"/>
      <c r="AS212" s="456"/>
      <c r="AT212" s="456"/>
      <c r="AU212" s="456"/>
      <c r="AV212" s="456"/>
      <c r="AW212" s="456"/>
      <c r="AX212" s="456"/>
      <c r="AY212" s="456"/>
      <c r="AZ212" s="456"/>
      <c r="BA212" s="456"/>
      <c r="BB212" s="456"/>
      <c r="BC212" s="456"/>
      <c r="BD212" s="456"/>
      <c r="BE212" s="456"/>
      <c r="BF212" s="457"/>
    </row>
    <row r="213" spans="1:58" ht="34.5" customHeight="1">
      <c r="A213" s="279" t="s">
        <v>480</v>
      </c>
      <c r="B213" s="280"/>
      <c r="C213" s="280"/>
      <c r="D213" s="280"/>
      <c r="E213" s="280"/>
      <c r="F213" s="280"/>
      <c r="G213" s="280"/>
      <c r="H213" s="280"/>
      <c r="I213" s="280"/>
      <c r="J213" s="280"/>
      <c r="K213" s="280"/>
      <c r="L213" s="280"/>
      <c r="M213" s="280"/>
      <c r="N213" s="280"/>
      <c r="O213" s="280"/>
      <c r="P213" s="280"/>
      <c r="Q213" s="280"/>
      <c r="R213" s="280"/>
      <c r="S213" s="280"/>
      <c r="T213" s="280"/>
      <c r="U213" s="280"/>
      <c r="V213" s="280"/>
      <c r="W213" s="280"/>
      <c r="X213" s="280"/>
      <c r="Y213" s="280"/>
      <c r="Z213" s="280"/>
      <c r="AA213" s="280"/>
      <c r="AB213" s="280"/>
      <c r="AC213" s="280"/>
      <c r="AD213" s="281"/>
      <c r="AE213" s="449">
        <f>I196+N196+R196+V196+Z196+AD196+AH196+AM196+AR196+AW196+BB196</f>
        <v>0</v>
      </c>
      <c r="AF213" s="450"/>
      <c r="AG213" s="450"/>
      <c r="AH213" s="450"/>
      <c r="AI213" s="450"/>
      <c r="AJ213" s="450"/>
      <c r="AK213" s="450"/>
      <c r="AL213" s="450"/>
      <c r="AM213" s="450"/>
      <c r="AN213" s="450"/>
      <c r="AO213" s="450"/>
      <c r="AP213" s="450"/>
      <c r="AQ213" s="450"/>
      <c r="AR213" s="450"/>
      <c r="AS213" s="450"/>
      <c r="AT213" s="450"/>
      <c r="AU213" s="450"/>
      <c r="AV213" s="450"/>
      <c r="AW213" s="450"/>
      <c r="AX213" s="450"/>
      <c r="AY213" s="450"/>
      <c r="AZ213" s="450"/>
      <c r="BA213" s="450"/>
      <c r="BB213" s="450"/>
      <c r="BC213" s="450"/>
      <c r="BD213" s="450"/>
      <c r="BE213" s="417" t="s">
        <v>406</v>
      </c>
      <c r="BF213" s="418"/>
    </row>
    <row r="214" spans="1:58" ht="24.75" customHeight="1">
      <c r="A214" s="279" t="s">
        <v>481</v>
      </c>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c r="AA214" s="280"/>
      <c r="AB214" s="280"/>
      <c r="AC214" s="280"/>
      <c r="AD214" s="281"/>
      <c r="AE214" s="449">
        <f>AE211</f>
        <v>0</v>
      </c>
      <c r="AF214" s="451"/>
      <c r="AG214" s="451"/>
      <c r="AH214" s="451"/>
      <c r="AI214" s="451"/>
      <c r="AJ214" s="451"/>
      <c r="AK214" s="451"/>
      <c r="AL214" s="451"/>
      <c r="AM214" s="451"/>
      <c r="AN214" s="451"/>
      <c r="AO214" s="451"/>
      <c r="AP214" s="451"/>
      <c r="AQ214" s="451"/>
      <c r="AR214" s="451"/>
      <c r="AS214" s="451"/>
      <c r="AT214" s="451"/>
      <c r="AU214" s="451"/>
      <c r="AV214" s="451"/>
      <c r="AW214" s="451"/>
      <c r="AX214" s="451"/>
      <c r="AY214" s="451"/>
      <c r="AZ214" s="451"/>
      <c r="BA214" s="451"/>
      <c r="BB214" s="451"/>
      <c r="BC214" s="451"/>
      <c r="BD214" s="451"/>
      <c r="BE214" s="417" t="s">
        <v>407</v>
      </c>
      <c r="BF214" s="418"/>
    </row>
    <row r="215" spans="1:58" ht="24.75" customHeight="1">
      <c r="A215" s="279" t="s">
        <v>482</v>
      </c>
      <c r="B215" s="280"/>
      <c r="C215" s="280"/>
      <c r="D215" s="280"/>
      <c r="E215" s="280"/>
      <c r="F215" s="280"/>
      <c r="G215" s="280"/>
      <c r="H215" s="280"/>
      <c r="I215" s="280"/>
      <c r="J215" s="280"/>
      <c r="K215" s="280"/>
      <c r="L215" s="280"/>
      <c r="M215" s="280"/>
      <c r="N215" s="280"/>
      <c r="O215" s="280"/>
      <c r="P215" s="280"/>
      <c r="Q215" s="280"/>
      <c r="R215" s="280"/>
      <c r="S215" s="280"/>
      <c r="T215" s="280"/>
      <c r="U215" s="280"/>
      <c r="V215" s="280"/>
      <c r="W215" s="280"/>
      <c r="X215" s="280"/>
      <c r="Y215" s="280"/>
      <c r="Z215" s="280"/>
      <c r="AA215" s="280"/>
      <c r="AB215" s="280"/>
      <c r="AC215" s="280"/>
      <c r="AD215" s="281"/>
      <c r="AE215" s="449">
        <f>AE213+AE214</f>
        <v>0</v>
      </c>
      <c r="AF215" s="451"/>
      <c r="AG215" s="451"/>
      <c r="AH215" s="451"/>
      <c r="AI215" s="451"/>
      <c r="AJ215" s="451"/>
      <c r="AK215" s="451"/>
      <c r="AL215" s="451"/>
      <c r="AM215" s="451"/>
      <c r="AN215" s="451"/>
      <c r="AO215" s="451"/>
      <c r="AP215" s="451"/>
      <c r="AQ215" s="451"/>
      <c r="AR215" s="451"/>
      <c r="AS215" s="451"/>
      <c r="AT215" s="451"/>
      <c r="AU215" s="451"/>
      <c r="AV215" s="451"/>
      <c r="AW215" s="451"/>
      <c r="AX215" s="451"/>
      <c r="AY215" s="451"/>
      <c r="AZ215" s="451"/>
      <c r="BA215" s="451"/>
      <c r="BB215" s="451"/>
      <c r="BC215" s="451"/>
      <c r="BD215" s="451"/>
      <c r="BE215" s="417" t="s">
        <v>408</v>
      </c>
      <c r="BF215" s="418"/>
    </row>
    <row r="216" spans="1:58" ht="36" customHeight="1" thickBot="1">
      <c r="A216" s="279" t="s">
        <v>491</v>
      </c>
      <c r="B216" s="280"/>
      <c r="C216" s="280"/>
      <c r="D216" s="280"/>
      <c r="E216" s="280"/>
      <c r="F216" s="280"/>
      <c r="G216" s="280"/>
      <c r="H216" s="280"/>
      <c r="I216" s="280"/>
      <c r="J216" s="280"/>
      <c r="K216" s="280"/>
      <c r="L216" s="280"/>
      <c r="M216" s="280"/>
      <c r="N216" s="280"/>
      <c r="O216" s="280"/>
      <c r="P216" s="280"/>
      <c r="Q216" s="280"/>
      <c r="R216" s="280"/>
      <c r="S216" s="280"/>
      <c r="T216" s="280"/>
      <c r="U216" s="280"/>
      <c r="V216" s="280"/>
      <c r="W216" s="280"/>
      <c r="X216" s="280"/>
      <c r="Y216" s="280"/>
      <c r="Z216" s="280"/>
      <c r="AA216" s="280"/>
      <c r="AB216" s="280"/>
      <c r="AC216" s="280"/>
      <c r="AD216" s="281"/>
      <c r="AE216" s="452"/>
      <c r="AF216" s="453"/>
      <c r="AG216" s="453"/>
      <c r="AH216" s="453"/>
      <c r="AI216" s="453"/>
      <c r="AJ216" s="453"/>
      <c r="AK216" s="453"/>
      <c r="AL216" s="453"/>
      <c r="AM216" s="453"/>
      <c r="AN216" s="453"/>
      <c r="AO216" s="453"/>
      <c r="AP216" s="453"/>
      <c r="AQ216" s="453"/>
      <c r="AR216" s="453"/>
      <c r="AS216" s="453"/>
      <c r="AT216" s="453"/>
      <c r="AU216" s="453"/>
      <c r="AV216" s="453"/>
      <c r="AW216" s="453"/>
      <c r="AX216" s="453"/>
      <c r="AY216" s="453"/>
      <c r="AZ216" s="453"/>
      <c r="BA216" s="453"/>
      <c r="BB216" s="453"/>
      <c r="BC216" s="453"/>
      <c r="BD216" s="453"/>
      <c r="BE216" s="419" t="s">
        <v>409</v>
      </c>
      <c r="BF216" s="420"/>
    </row>
    <row r="217" spans="1:58" ht="24.75" customHeight="1" thickBot="1">
      <c r="A217" s="447" t="s">
        <v>483</v>
      </c>
      <c r="B217" s="448"/>
      <c r="C217" s="448"/>
      <c r="D217" s="448"/>
      <c r="E217" s="448"/>
      <c r="F217" s="448"/>
      <c r="G217" s="448"/>
      <c r="H217" s="448"/>
      <c r="I217" s="448"/>
      <c r="J217" s="448"/>
      <c r="K217" s="448"/>
      <c r="L217" s="448"/>
      <c r="M217" s="448"/>
      <c r="N217" s="448"/>
      <c r="O217" s="448"/>
      <c r="P217" s="448"/>
      <c r="Q217" s="448"/>
      <c r="R217" s="448"/>
      <c r="S217" s="448"/>
      <c r="T217" s="448"/>
      <c r="U217" s="448"/>
      <c r="V217" s="448"/>
      <c r="W217" s="448"/>
      <c r="X217" s="448"/>
      <c r="Y217" s="448"/>
      <c r="Z217" s="448"/>
      <c r="AA217" s="448"/>
      <c r="AB217" s="448"/>
      <c r="AC217" s="448"/>
      <c r="AD217" s="448"/>
      <c r="AE217" s="462">
        <f>AE215+AE216</f>
        <v>0</v>
      </c>
      <c r="AF217" s="463"/>
      <c r="AG217" s="463"/>
      <c r="AH217" s="463"/>
      <c r="AI217" s="463"/>
      <c r="AJ217" s="463"/>
      <c r="AK217" s="463"/>
      <c r="AL217" s="463"/>
      <c r="AM217" s="463"/>
      <c r="AN217" s="463"/>
      <c r="AO217" s="463"/>
      <c r="AP217" s="463"/>
      <c r="AQ217" s="463"/>
      <c r="AR217" s="463"/>
      <c r="AS217" s="463"/>
      <c r="AT217" s="463"/>
      <c r="AU217" s="463"/>
      <c r="AV217" s="463"/>
      <c r="AW217" s="463"/>
      <c r="AX217" s="463"/>
      <c r="AY217" s="463"/>
      <c r="AZ217" s="463"/>
      <c r="BA217" s="463"/>
      <c r="BB217" s="461" t="s">
        <v>363</v>
      </c>
      <c r="BC217" s="461"/>
      <c r="BD217" s="461"/>
      <c r="BE217" s="421" t="s">
        <v>410</v>
      </c>
      <c r="BF217" s="422"/>
    </row>
    <row r="218" spans="1:58" ht="6" customHeight="1">
      <c r="A218" s="408" t="s">
        <v>485</v>
      </c>
      <c r="B218" s="409"/>
      <c r="C218" s="409"/>
      <c r="D218" s="409"/>
      <c r="E218" s="409"/>
      <c r="F218" s="409"/>
      <c r="G218" s="409"/>
      <c r="H218" s="409"/>
      <c r="I218" s="409"/>
      <c r="J218" s="409"/>
      <c r="K218" s="409"/>
      <c r="L218" s="409"/>
      <c r="M218" s="409"/>
      <c r="N218" s="409"/>
      <c r="O218" s="409"/>
      <c r="P218" s="409"/>
      <c r="Q218" s="409"/>
      <c r="R218" s="409"/>
      <c r="S218" s="409"/>
      <c r="T218" s="409"/>
      <c r="U218" s="409"/>
      <c r="V218" s="409"/>
      <c r="W218" s="409"/>
      <c r="X218" s="409"/>
      <c r="Y218" s="409"/>
      <c r="Z218" s="409"/>
      <c r="AA218" s="409"/>
      <c r="AB218" s="409"/>
      <c r="AC218" s="409"/>
      <c r="AD218" s="409"/>
      <c r="AE218" s="410"/>
      <c r="AF218" s="410"/>
      <c r="AG218" s="410"/>
      <c r="AH218" s="410"/>
      <c r="AI218" s="410"/>
      <c r="AJ218" s="410"/>
      <c r="AK218" s="410"/>
      <c r="AL218" s="410"/>
      <c r="AM218" s="410"/>
      <c r="AN218" s="410"/>
      <c r="AO218" s="410"/>
      <c r="AP218" s="410"/>
      <c r="AQ218" s="410"/>
      <c r="AR218" s="410"/>
      <c r="AS218" s="410"/>
      <c r="AT218" s="410"/>
      <c r="AU218" s="410"/>
      <c r="AV218" s="410"/>
      <c r="AW218" s="410"/>
      <c r="AX218" s="410"/>
      <c r="AY218" s="410"/>
      <c r="AZ218" s="410"/>
      <c r="BA218" s="410"/>
      <c r="BB218" s="410"/>
      <c r="BC218" s="410"/>
      <c r="BD218" s="410"/>
      <c r="BE218" s="410"/>
      <c r="BF218" s="411"/>
    </row>
    <row r="219" spans="1:58" ht="9.9" customHeight="1">
      <c r="A219" s="412"/>
      <c r="B219" s="413"/>
      <c r="C219" s="413"/>
      <c r="D219" s="413"/>
      <c r="E219" s="413"/>
      <c r="F219" s="413"/>
      <c r="G219" s="413"/>
      <c r="H219" s="413"/>
      <c r="I219" s="413"/>
      <c r="J219" s="413"/>
      <c r="K219" s="413"/>
      <c r="L219" s="413"/>
      <c r="M219" s="413"/>
      <c r="N219" s="413"/>
      <c r="O219" s="413"/>
      <c r="P219" s="413"/>
      <c r="Q219" s="413"/>
      <c r="R219" s="413"/>
      <c r="S219" s="413"/>
      <c r="T219" s="413"/>
      <c r="U219" s="413"/>
      <c r="V219" s="413"/>
      <c r="W219" s="413"/>
      <c r="X219" s="413"/>
      <c r="Y219" s="413"/>
      <c r="Z219" s="413"/>
      <c r="AA219" s="413"/>
      <c r="AB219" s="413"/>
      <c r="AC219" s="413"/>
      <c r="AD219" s="413"/>
      <c r="AE219" s="413"/>
      <c r="AF219" s="413"/>
      <c r="AG219" s="413"/>
      <c r="AH219" s="413"/>
      <c r="AI219" s="413"/>
      <c r="AJ219" s="413"/>
      <c r="AK219" s="413"/>
      <c r="AL219" s="413"/>
      <c r="AM219" s="413"/>
      <c r="AN219" s="413"/>
      <c r="AO219" s="413"/>
      <c r="AP219" s="413"/>
      <c r="AQ219" s="413"/>
      <c r="AR219" s="413"/>
      <c r="AS219" s="413"/>
      <c r="AT219" s="413"/>
      <c r="AU219" s="413"/>
      <c r="AV219" s="413"/>
      <c r="AW219" s="413"/>
      <c r="AX219" s="413"/>
      <c r="AY219" s="413"/>
      <c r="AZ219" s="413"/>
      <c r="BA219" s="413"/>
      <c r="BB219" s="413"/>
      <c r="BC219" s="413"/>
      <c r="BD219" s="413"/>
      <c r="BE219" s="413"/>
      <c r="BF219" s="414"/>
    </row>
    <row r="220" spans="1:58" ht="15" customHeight="1">
      <c r="A220" s="71" t="s">
        <v>46</v>
      </c>
      <c r="B220" s="72"/>
      <c r="C220" s="72"/>
      <c r="D220" s="72"/>
      <c r="E220" s="72"/>
      <c r="F220" s="72"/>
      <c r="G220" s="72"/>
      <c r="H220" s="72"/>
      <c r="I220" s="72"/>
      <c r="J220" s="72"/>
      <c r="K220" s="72"/>
      <c r="L220" s="65"/>
      <c r="M220" s="22"/>
      <c r="N220" s="71" t="s">
        <v>465</v>
      </c>
      <c r="O220" s="72"/>
      <c r="P220" s="72"/>
      <c r="Q220" s="72"/>
      <c r="R220" s="72"/>
      <c r="S220" s="72"/>
      <c r="T220" s="72"/>
      <c r="U220" s="72"/>
      <c r="V220" s="72"/>
      <c r="W220" s="72"/>
      <c r="X220" s="72"/>
      <c r="Y220" s="72"/>
      <c r="Z220" s="72"/>
      <c r="AA220" s="65"/>
      <c r="AB220" s="23"/>
      <c r="AC220" s="71" t="s">
        <v>46</v>
      </c>
      <c r="AD220" s="72"/>
      <c r="AE220" s="72"/>
      <c r="AF220" s="72"/>
      <c r="AG220" s="72"/>
      <c r="AH220" s="72"/>
      <c r="AI220" s="72"/>
      <c r="AJ220" s="72"/>
      <c r="AK220" s="72"/>
      <c r="AL220" s="72"/>
      <c r="AM220" s="72"/>
      <c r="AN220" s="72"/>
      <c r="AO220" s="65"/>
      <c r="AP220" s="23"/>
      <c r="AQ220" s="71" t="s">
        <v>465</v>
      </c>
      <c r="AR220" s="72"/>
      <c r="AS220" s="72"/>
      <c r="AT220" s="72"/>
      <c r="AU220" s="72"/>
      <c r="AV220" s="72"/>
      <c r="AW220" s="72"/>
      <c r="AX220" s="72"/>
      <c r="AY220" s="72"/>
      <c r="AZ220" s="72"/>
      <c r="BA220" s="72"/>
      <c r="BB220" s="72"/>
      <c r="BC220" s="72"/>
      <c r="BD220" s="72"/>
      <c r="BE220" s="65"/>
      <c r="BF220" s="23"/>
    </row>
    <row r="221" spans="1:58" ht="15" customHeight="1">
      <c r="A221" s="415"/>
      <c r="B221" s="416"/>
      <c r="C221" s="416"/>
      <c r="D221" s="416"/>
      <c r="E221" s="416"/>
      <c r="F221" s="416"/>
      <c r="G221" s="416"/>
      <c r="H221" s="416"/>
      <c r="I221" s="416"/>
      <c r="J221" s="416"/>
      <c r="K221" s="416"/>
      <c r="L221" s="327" t="s">
        <v>411</v>
      </c>
      <c r="M221" s="328"/>
      <c r="N221" s="431"/>
      <c r="O221" s="432"/>
      <c r="P221" s="432"/>
      <c r="Q221" s="432"/>
      <c r="R221" s="432"/>
      <c r="S221" s="432"/>
      <c r="T221" s="432"/>
      <c r="U221" s="432"/>
      <c r="V221" s="432"/>
      <c r="W221" s="432"/>
      <c r="X221" s="432"/>
      <c r="Y221" s="432"/>
      <c r="Z221" s="432"/>
      <c r="AA221" s="66"/>
      <c r="AB221" s="25"/>
      <c r="AC221" s="415"/>
      <c r="AD221" s="416"/>
      <c r="AE221" s="416"/>
      <c r="AF221" s="416"/>
      <c r="AG221" s="416"/>
      <c r="AH221" s="416"/>
      <c r="AI221" s="416"/>
      <c r="AJ221" s="416"/>
      <c r="AK221" s="416"/>
      <c r="AL221" s="416"/>
      <c r="AM221" s="416"/>
      <c r="AN221" s="416"/>
      <c r="AO221" s="327" t="s">
        <v>414</v>
      </c>
      <c r="AP221" s="328"/>
      <c r="AQ221" s="431"/>
      <c r="AR221" s="432"/>
      <c r="AS221" s="432"/>
      <c r="AT221" s="432"/>
      <c r="AU221" s="432"/>
      <c r="AV221" s="432"/>
      <c r="AW221" s="432"/>
      <c r="AX221" s="432"/>
      <c r="AY221" s="432"/>
      <c r="AZ221" s="432"/>
      <c r="BA221" s="432"/>
      <c r="BB221" s="432"/>
      <c r="BC221" s="432"/>
      <c r="BD221" s="432"/>
      <c r="BE221" s="66"/>
      <c r="BF221" s="25"/>
    </row>
    <row r="222" spans="1:58" ht="15" customHeight="1">
      <c r="A222" s="75" t="s">
        <v>47</v>
      </c>
      <c r="B222" s="76"/>
      <c r="C222" s="76"/>
      <c r="D222" s="76"/>
      <c r="E222" s="76"/>
      <c r="F222" s="76"/>
      <c r="G222" s="76"/>
      <c r="H222" s="76"/>
      <c r="I222" s="76"/>
      <c r="J222" s="76"/>
      <c r="K222" s="76"/>
      <c r="L222" s="67"/>
      <c r="M222" s="22"/>
      <c r="N222" s="431"/>
      <c r="O222" s="432"/>
      <c r="P222" s="432"/>
      <c r="Q222" s="432"/>
      <c r="R222" s="432"/>
      <c r="S222" s="432"/>
      <c r="T222" s="432"/>
      <c r="U222" s="432"/>
      <c r="V222" s="432"/>
      <c r="W222" s="432"/>
      <c r="X222" s="432"/>
      <c r="Y222" s="432"/>
      <c r="Z222" s="432"/>
      <c r="AA222" s="66"/>
      <c r="AB222" s="25"/>
      <c r="AC222" s="71" t="s">
        <v>47</v>
      </c>
      <c r="AD222" s="72"/>
      <c r="AE222" s="72"/>
      <c r="AF222" s="72"/>
      <c r="AG222" s="72"/>
      <c r="AH222" s="72"/>
      <c r="AI222" s="72"/>
      <c r="AJ222" s="72"/>
      <c r="AK222" s="72"/>
      <c r="AL222" s="72"/>
      <c r="AM222" s="72"/>
      <c r="AN222" s="72"/>
      <c r="AO222" s="65"/>
      <c r="AP222" s="23"/>
      <c r="AQ222" s="431"/>
      <c r="AR222" s="432"/>
      <c r="AS222" s="432"/>
      <c r="AT222" s="432"/>
      <c r="AU222" s="432"/>
      <c r="AV222" s="432"/>
      <c r="AW222" s="432"/>
      <c r="AX222" s="432"/>
      <c r="AY222" s="432"/>
      <c r="AZ222" s="432"/>
      <c r="BA222" s="432"/>
      <c r="BB222" s="432"/>
      <c r="BC222" s="432"/>
      <c r="BD222" s="432"/>
      <c r="BE222" s="66"/>
      <c r="BF222" s="25"/>
    </row>
    <row r="223" spans="1:58" ht="15" customHeight="1">
      <c r="A223" s="423"/>
      <c r="B223" s="424"/>
      <c r="C223" s="424"/>
      <c r="D223" s="424"/>
      <c r="E223" s="424"/>
      <c r="F223" s="424"/>
      <c r="G223" s="424"/>
      <c r="H223" s="424"/>
      <c r="I223" s="424"/>
      <c r="J223" s="424"/>
      <c r="K223" s="424"/>
      <c r="L223" s="327" t="s">
        <v>412</v>
      </c>
      <c r="M223" s="328"/>
      <c r="N223" s="433"/>
      <c r="O223" s="434"/>
      <c r="P223" s="434"/>
      <c r="Q223" s="434"/>
      <c r="R223" s="434"/>
      <c r="S223" s="434"/>
      <c r="T223" s="434"/>
      <c r="U223" s="434"/>
      <c r="V223" s="434"/>
      <c r="W223" s="434"/>
      <c r="X223" s="434"/>
      <c r="Y223" s="434"/>
      <c r="Z223" s="434"/>
      <c r="AA223" s="327" t="s">
        <v>413</v>
      </c>
      <c r="AB223" s="328"/>
      <c r="AC223" s="415"/>
      <c r="AD223" s="416"/>
      <c r="AE223" s="416"/>
      <c r="AF223" s="416"/>
      <c r="AG223" s="416"/>
      <c r="AH223" s="416"/>
      <c r="AI223" s="416"/>
      <c r="AJ223" s="416"/>
      <c r="AK223" s="416"/>
      <c r="AL223" s="416"/>
      <c r="AM223" s="416"/>
      <c r="AN223" s="416"/>
      <c r="AO223" s="327" t="s">
        <v>415</v>
      </c>
      <c r="AP223" s="328"/>
      <c r="AQ223" s="433"/>
      <c r="AR223" s="434"/>
      <c r="AS223" s="434"/>
      <c r="AT223" s="434"/>
      <c r="AU223" s="434"/>
      <c r="AV223" s="434"/>
      <c r="AW223" s="434"/>
      <c r="AX223" s="434"/>
      <c r="AY223" s="434"/>
      <c r="AZ223" s="434"/>
      <c r="BA223" s="434"/>
      <c r="BB223" s="434"/>
      <c r="BC223" s="434"/>
      <c r="BD223" s="434"/>
      <c r="BE223" s="327" t="s">
        <v>435</v>
      </c>
      <c r="BF223" s="328"/>
    </row>
    <row r="224" spans="1:58" ht="9.9" customHeight="1">
      <c r="A224" s="425" t="s">
        <v>48</v>
      </c>
      <c r="B224" s="426"/>
      <c r="C224" s="426"/>
      <c r="D224" s="426"/>
      <c r="E224" s="426"/>
      <c r="F224" s="426"/>
      <c r="G224" s="426"/>
      <c r="H224" s="426"/>
      <c r="I224" s="426"/>
      <c r="J224" s="426"/>
      <c r="K224" s="426"/>
      <c r="L224" s="426"/>
      <c r="M224" s="426"/>
      <c r="N224" s="426"/>
      <c r="O224" s="426"/>
      <c r="P224" s="426"/>
      <c r="Q224" s="426"/>
      <c r="R224" s="426"/>
      <c r="S224" s="426"/>
      <c r="T224" s="426"/>
      <c r="U224" s="426"/>
      <c r="V224" s="426"/>
      <c r="W224" s="426"/>
      <c r="X224" s="426"/>
      <c r="Y224" s="426"/>
      <c r="Z224" s="426"/>
      <c r="AA224" s="426"/>
      <c r="AB224" s="426"/>
      <c r="AC224" s="426"/>
      <c r="AD224" s="426"/>
      <c r="AE224" s="426"/>
      <c r="AF224" s="426"/>
      <c r="AG224" s="426"/>
      <c r="AH224" s="426"/>
      <c r="AI224" s="426"/>
      <c r="AJ224" s="426"/>
      <c r="AK224" s="426"/>
      <c r="AL224" s="426"/>
      <c r="AM224" s="426"/>
      <c r="AN224" s="426"/>
      <c r="AO224" s="426"/>
      <c r="AP224" s="427"/>
      <c r="AQ224" s="81" t="s">
        <v>49</v>
      </c>
      <c r="AR224" s="82"/>
      <c r="AS224" s="82"/>
      <c r="AT224" s="82"/>
      <c r="AU224" s="82"/>
      <c r="AV224" s="82"/>
      <c r="AW224" s="82"/>
      <c r="AX224" s="82"/>
      <c r="AY224" s="82"/>
      <c r="AZ224" s="82"/>
      <c r="BA224" s="82"/>
      <c r="BB224" s="82"/>
      <c r="BC224" s="82"/>
      <c r="BD224" s="82"/>
      <c r="BE224" s="68"/>
      <c r="BF224" s="9"/>
    </row>
    <row r="225" spans="1:58" ht="9.9" customHeight="1">
      <c r="A225" s="428"/>
      <c r="B225" s="429"/>
      <c r="C225" s="429"/>
      <c r="D225" s="429"/>
      <c r="E225" s="429"/>
      <c r="F225" s="429"/>
      <c r="G225" s="429"/>
      <c r="H225" s="429"/>
      <c r="I225" s="429"/>
      <c r="J225" s="429"/>
      <c r="K225" s="429"/>
      <c r="L225" s="429"/>
      <c r="M225" s="429"/>
      <c r="N225" s="429"/>
      <c r="O225" s="429"/>
      <c r="P225" s="429"/>
      <c r="Q225" s="429"/>
      <c r="R225" s="429"/>
      <c r="S225" s="429"/>
      <c r="T225" s="429"/>
      <c r="U225" s="429"/>
      <c r="V225" s="429"/>
      <c r="W225" s="429"/>
      <c r="X225" s="429"/>
      <c r="Y225" s="429"/>
      <c r="Z225" s="429"/>
      <c r="AA225" s="429"/>
      <c r="AB225" s="429"/>
      <c r="AC225" s="429"/>
      <c r="AD225" s="429"/>
      <c r="AE225" s="429"/>
      <c r="AF225" s="429"/>
      <c r="AG225" s="429"/>
      <c r="AH225" s="429"/>
      <c r="AI225" s="429"/>
      <c r="AJ225" s="429"/>
      <c r="AK225" s="429"/>
      <c r="AL225" s="429"/>
      <c r="AM225" s="429"/>
      <c r="AN225" s="429"/>
      <c r="AO225" s="429"/>
      <c r="AP225" s="430"/>
      <c r="AQ225" s="83"/>
      <c r="AR225" s="84"/>
      <c r="AS225" s="84"/>
      <c r="AT225" s="84"/>
      <c r="AU225" s="84"/>
      <c r="AV225" s="84"/>
      <c r="AW225" s="84"/>
      <c r="AX225" s="84"/>
      <c r="AY225" s="84"/>
      <c r="AZ225" s="84"/>
      <c r="BA225" s="84"/>
      <c r="BB225" s="84"/>
      <c r="BC225" s="84"/>
      <c r="BD225" s="84"/>
      <c r="BE225" s="70"/>
      <c r="BF225" s="12"/>
    </row>
    <row r="226" spans="1:58" ht="6" customHeight="1">
      <c r="A226" s="77"/>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c r="AC226" s="78"/>
      <c r="AD226" s="78"/>
      <c r="AE226" s="78"/>
      <c r="AF226" s="78"/>
      <c r="AG226" s="78"/>
      <c r="AH226" s="78"/>
      <c r="AI226" s="78"/>
      <c r="AJ226" s="78"/>
      <c r="AK226" s="78"/>
      <c r="AL226" s="78"/>
      <c r="AM226" s="78"/>
      <c r="AN226" s="78"/>
      <c r="AO226" s="69"/>
      <c r="AP226" s="12"/>
      <c r="AQ226" s="83"/>
      <c r="AR226" s="84"/>
      <c r="AS226" s="84"/>
      <c r="AT226" s="84"/>
      <c r="AU226" s="84"/>
      <c r="AV226" s="84"/>
      <c r="AW226" s="84"/>
      <c r="AX226" s="84"/>
      <c r="AY226" s="84"/>
      <c r="AZ226" s="84"/>
      <c r="BA226" s="84"/>
      <c r="BB226" s="84"/>
      <c r="BC226" s="84"/>
      <c r="BD226" s="84"/>
      <c r="BE226" s="70"/>
      <c r="BF226" s="12"/>
    </row>
    <row r="227" spans="1:58" ht="5.25" customHeight="1">
      <c r="A227" s="77"/>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c r="AC227" s="78"/>
      <c r="AD227" s="78"/>
      <c r="AE227" s="78"/>
      <c r="AF227" s="78"/>
      <c r="AG227" s="78"/>
      <c r="AH227" s="78"/>
      <c r="AI227" s="78"/>
      <c r="AJ227" s="78"/>
      <c r="AK227" s="78"/>
      <c r="AL227" s="78"/>
      <c r="AM227" s="78"/>
      <c r="AN227" s="78"/>
      <c r="AO227" s="69"/>
      <c r="AP227" s="12"/>
      <c r="AQ227" s="83"/>
      <c r="AR227" s="84"/>
      <c r="AS227" s="84"/>
      <c r="AT227" s="84"/>
      <c r="AU227" s="84"/>
      <c r="AV227" s="84"/>
      <c r="AW227" s="84"/>
      <c r="AX227" s="84"/>
      <c r="AY227" s="84"/>
      <c r="AZ227" s="84"/>
      <c r="BA227" s="84"/>
      <c r="BB227" s="84"/>
      <c r="BC227" s="84"/>
      <c r="BD227" s="84"/>
      <c r="BE227" s="70"/>
      <c r="BF227" s="12"/>
    </row>
    <row r="228" spans="1:58" ht="9.9" customHeight="1">
      <c r="A228" s="77"/>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c r="AE228" s="78"/>
      <c r="AF228" s="78"/>
      <c r="AG228" s="78"/>
      <c r="AH228" s="78"/>
      <c r="AI228" s="78"/>
      <c r="AJ228" s="78"/>
      <c r="AK228" s="78"/>
      <c r="AL228" s="78"/>
      <c r="AM228" s="78"/>
      <c r="AN228" s="78"/>
      <c r="AO228" s="69"/>
      <c r="AP228" s="12"/>
      <c r="AQ228" s="83"/>
      <c r="AR228" s="84"/>
      <c r="AS228" s="84"/>
      <c r="AT228" s="84"/>
      <c r="AU228" s="84"/>
      <c r="AV228" s="84"/>
      <c r="AW228" s="84"/>
      <c r="AX228" s="84"/>
      <c r="AY228" s="84"/>
      <c r="AZ228" s="84"/>
      <c r="BA228" s="84"/>
      <c r="BB228" s="84"/>
      <c r="BC228" s="84"/>
      <c r="BD228" s="84"/>
      <c r="BE228" s="332"/>
      <c r="BF228" s="333"/>
    </row>
    <row r="229" spans="1:58" ht="9.9" customHeight="1">
      <c r="A229" s="77"/>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c r="AC229" s="78"/>
      <c r="AD229" s="78"/>
      <c r="AE229" s="78"/>
      <c r="AF229" s="78"/>
      <c r="AG229" s="78"/>
      <c r="AH229" s="78"/>
      <c r="AI229" s="78"/>
      <c r="AJ229" s="78"/>
      <c r="AK229" s="78"/>
      <c r="AL229" s="78"/>
      <c r="AM229" s="78"/>
      <c r="AN229" s="78"/>
      <c r="AO229" s="69"/>
      <c r="AP229" s="12"/>
      <c r="AQ229" s="85"/>
      <c r="AR229" s="86"/>
      <c r="AS229" s="86"/>
      <c r="AT229" s="86"/>
      <c r="AU229" s="86"/>
      <c r="AV229" s="86"/>
      <c r="AW229" s="86"/>
      <c r="AX229" s="86"/>
      <c r="AY229" s="86"/>
      <c r="AZ229" s="86"/>
      <c r="BA229" s="86"/>
      <c r="BB229" s="86"/>
      <c r="BC229" s="86"/>
      <c r="BD229" s="86"/>
      <c r="BE229" s="435" t="s">
        <v>436</v>
      </c>
      <c r="BF229" s="436"/>
    </row>
    <row r="230" spans="1:58" ht="9.9" customHeight="1">
      <c r="A230" s="77"/>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c r="AC230" s="78"/>
      <c r="AD230" s="78"/>
      <c r="AE230" s="78"/>
      <c r="AF230" s="78"/>
      <c r="AG230" s="78"/>
      <c r="AH230" s="78"/>
      <c r="AI230" s="78"/>
      <c r="AJ230" s="78"/>
      <c r="AK230" s="78"/>
      <c r="AL230" s="78"/>
      <c r="AM230" s="78"/>
      <c r="AN230" s="78"/>
      <c r="AO230" s="69"/>
      <c r="AP230" s="12"/>
      <c r="AQ230" s="83" t="s">
        <v>50</v>
      </c>
      <c r="AR230" s="84"/>
      <c r="AS230" s="84"/>
      <c r="AT230" s="84"/>
      <c r="AU230" s="84"/>
      <c r="AV230" s="84"/>
      <c r="AW230" s="84"/>
      <c r="AX230" s="84"/>
      <c r="AY230" s="84"/>
      <c r="AZ230" s="84"/>
      <c r="BA230" s="84"/>
      <c r="BB230" s="84"/>
      <c r="BC230" s="84"/>
      <c r="BD230" s="84"/>
      <c r="BE230" s="70"/>
      <c r="BF230" s="12"/>
    </row>
    <row r="231" spans="1:58" ht="9.9" customHeight="1">
      <c r="A231" s="77"/>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c r="AC231" s="78"/>
      <c r="AD231" s="78"/>
      <c r="AE231" s="78"/>
      <c r="AF231" s="78"/>
      <c r="AG231" s="78"/>
      <c r="AH231" s="78"/>
      <c r="AI231" s="78"/>
      <c r="AJ231" s="78"/>
      <c r="AK231" s="78"/>
      <c r="AL231" s="78"/>
      <c r="AM231" s="78"/>
      <c r="AN231" s="78"/>
      <c r="AO231" s="69"/>
      <c r="AP231" s="12"/>
      <c r="AQ231" s="83"/>
      <c r="AR231" s="84"/>
      <c r="AS231" s="84"/>
      <c r="AT231" s="84"/>
      <c r="AU231" s="84"/>
      <c r="AV231" s="84"/>
      <c r="AW231" s="84"/>
      <c r="AX231" s="84"/>
      <c r="AY231" s="84"/>
      <c r="AZ231" s="84"/>
      <c r="BA231" s="84"/>
      <c r="BB231" s="84"/>
      <c r="BC231" s="84"/>
      <c r="BD231" s="84"/>
      <c r="BE231" s="70"/>
      <c r="BF231" s="12"/>
    </row>
    <row r="232" spans="1:58" ht="4.5" customHeight="1">
      <c r="A232" s="77"/>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c r="AC232" s="78"/>
      <c r="AD232" s="78"/>
      <c r="AE232" s="78"/>
      <c r="AF232" s="78"/>
      <c r="AG232" s="78"/>
      <c r="AH232" s="78"/>
      <c r="AI232" s="78"/>
      <c r="AJ232" s="78"/>
      <c r="AK232" s="78"/>
      <c r="AL232" s="78"/>
      <c r="AM232" s="78"/>
      <c r="AN232" s="78"/>
      <c r="AO232" s="69"/>
      <c r="AP232" s="12"/>
      <c r="AQ232" s="83"/>
      <c r="AR232" s="84"/>
      <c r="AS232" s="84"/>
      <c r="AT232" s="84"/>
      <c r="AU232" s="84"/>
      <c r="AV232" s="84"/>
      <c r="AW232" s="84"/>
      <c r="AX232" s="84"/>
      <c r="AY232" s="84"/>
      <c r="AZ232" s="84"/>
      <c r="BA232" s="84"/>
      <c r="BB232" s="84"/>
      <c r="BC232" s="84"/>
      <c r="BD232" s="84"/>
      <c r="BE232" s="70"/>
      <c r="BF232" s="12"/>
    </row>
    <row r="233" spans="1:58" ht="9.9" customHeight="1">
      <c r="A233" s="77"/>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c r="AC233" s="78"/>
      <c r="AD233" s="78"/>
      <c r="AE233" s="78"/>
      <c r="AF233" s="78"/>
      <c r="AG233" s="78"/>
      <c r="AH233" s="78"/>
      <c r="AI233" s="78"/>
      <c r="AJ233" s="78"/>
      <c r="AK233" s="78"/>
      <c r="AL233" s="78"/>
      <c r="AM233" s="78"/>
      <c r="AN233" s="78"/>
      <c r="AO233" s="69"/>
      <c r="AP233" s="12"/>
      <c r="AQ233" s="83"/>
      <c r="AR233" s="84"/>
      <c r="AS233" s="84"/>
      <c r="AT233" s="84"/>
      <c r="AU233" s="84"/>
      <c r="AV233" s="84"/>
      <c r="AW233" s="84"/>
      <c r="AX233" s="84"/>
      <c r="AY233" s="84"/>
      <c r="AZ233" s="84"/>
      <c r="BA233" s="84"/>
      <c r="BB233" s="84"/>
      <c r="BC233" s="84"/>
      <c r="BD233" s="84"/>
      <c r="BE233" s="332"/>
      <c r="BF233" s="333"/>
    </row>
    <row r="234" spans="1:58" ht="9.9" customHeight="1">
      <c r="A234" s="77"/>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c r="AC234" s="78"/>
      <c r="AD234" s="78"/>
      <c r="AE234" s="78"/>
      <c r="AF234" s="78"/>
      <c r="AG234" s="78"/>
      <c r="AH234" s="78"/>
      <c r="AI234" s="78"/>
      <c r="AJ234" s="78"/>
      <c r="AK234" s="78"/>
      <c r="AL234" s="78"/>
      <c r="AM234" s="78"/>
      <c r="AN234" s="78"/>
      <c r="AO234" s="69"/>
      <c r="AP234" s="12"/>
      <c r="AQ234" s="83"/>
      <c r="AR234" s="84"/>
      <c r="AS234" s="84"/>
      <c r="AT234" s="84"/>
      <c r="AU234" s="84"/>
      <c r="AV234" s="84"/>
      <c r="AW234" s="84"/>
      <c r="AX234" s="84"/>
      <c r="AY234" s="84"/>
      <c r="AZ234" s="84"/>
      <c r="BA234" s="84"/>
      <c r="BB234" s="84"/>
      <c r="BC234" s="84"/>
      <c r="BD234" s="84"/>
      <c r="BE234" s="84"/>
      <c r="BF234" s="12"/>
    </row>
    <row r="235" spans="1:58" ht="9.9" customHeight="1">
      <c r="A235" s="77"/>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c r="AC235" s="78"/>
      <c r="AD235" s="78"/>
      <c r="AE235" s="78"/>
      <c r="AF235" s="78"/>
      <c r="AG235" s="78"/>
      <c r="AH235" s="78"/>
      <c r="AI235" s="78"/>
      <c r="AJ235" s="78"/>
      <c r="AK235" s="78"/>
      <c r="AL235" s="78"/>
      <c r="AM235" s="78"/>
      <c r="AN235" s="78"/>
      <c r="AO235" s="69"/>
      <c r="AP235" s="12"/>
      <c r="AQ235" s="83"/>
      <c r="AR235" s="84"/>
      <c r="AS235" s="84"/>
      <c r="AT235" s="84"/>
      <c r="AU235" s="84"/>
      <c r="AV235" s="84"/>
      <c r="AW235" s="84"/>
      <c r="AX235" s="84"/>
      <c r="AY235" s="84"/>
      <c r="AZ235" s="84"/>
      <c r="BA235" s="84"/>
      <c r="BB235" s="84"/>
      <c r="BC235" s="84"/>
      <c r="BD235" s="84"/>
      <c r="BE235" s="70"/>
      <c r="BF235" s="12"/>
    </row>
    <row r="236" spans="1:58" ht="9.9" customHeight="1">
      <c r="A236" s="77"/>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c r="AC236" s="78"/>
      <c r="AD236" s="78"/>
      <c r="AE236" s="78"/>
      <c r="AF236" s="78"/>
      <c r="AG236" s="78"/>
      <c r="AH236" s="78"/>
      <c r="AI236" s="78"/>
      <c r="AJ236" s="78"/>
      <c r="AK236" s="78"/>
      <c r="AL236" s="78"/>
      <c r="AM236" s="78"/>
      <c r="AN236" s="78"/>
      <c r="AO236" s="69"/>
      <c r="AP236" s="12"/>
      <c r="AQ236" s="83"/>
      <c r="AR236" s="84"/>
      <c r="AS236" s="84"/>
      <c r="AT236" s="84"/>
      <c r="AU236" s="84"/>
      <c r="AV236" s="84"/>
      <c r="AW236" s="84"/>
      <c r="AX236" s="84"/>
      <c r="AY236" s="84"/>
      <c r="AZ236" s="84"/>
      <c r="BA236" s="84"/>
      <c r="BB236" s="84"/>
      <c r="BC236" s="84"/>
      <c r="BD236" s="84"/>
      <c r="BE236" s="70"/>
      <c r="BF236" s="12"/>
    </row>
    <row r="237" spans="1:58" ht="4.5" customHeight="1">
      <c r="A237" s="77"/>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c r="AC237" s="78"/>
      <c r="AD237" s="78"/>
      <c r="AE237" s="78"/>
      <c r="AF237" s="78"/>
      <c r="AG237" s="78"/>
      <c r="AH237" s="78"/>
      <c r="AI237" s="78"/>
      <c r="AJ237" s="78"/>
      <c r="AK237" s="78"/>
      <c r="AL237" s="78"/>
      <c r="AM237" s="78"/>
      <c r="AN237" s="78"/>
      <c r="AO237" s="69"/>
      <c r="AP237" s="12"/>
      <c r="AQ237" s="83"/>
      <c r="AR237" s="84"/>
      <c r="AS237" s="84"/>
      <c r="AT237" s="84"/>
      <c r="AU237" s="84"/>
      <c r="AV237" s="84"/>
      <c r="AW237" s="84"/>
      <c r="AX237" s="84"/>
      <c r="AY237" s="84"/>
      <c r="AZ237" s="84"/>
      <c r="BA237" s="84"/>
      <c r="BB237" s="84"/>
      <c r="BC237" s="84"/>
      <c r="BD237" s="84"/>
      <c r="BE237" s="70"/>
      <c r="BF237" s="12"/>
    </row>
    <row r="238" spans="1:58" ht="9" customHeight="1">
      <c r="A238" s="79"/>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332" t="s">
        <v>437</v>
      </c>
      <c r="AP238" s="333"/>
      <c r="AQ238" s="85"/>
      <c r="AR238" s="86"/>
      <c r="AS238" s="86"/>
      <c r="AT238" s="86"/>
      <c r="AU238" s="86"/>
      <c r="AV238" s="86"/>
      <c r="AW238" s="86"/>
      <c r="AX238" s="86"/>
      <c r="AY238" s="86"/>
      <c r="AZ238" s="86"/>
      <c r="BA238" s="86"/>
      <c r="BB238" s="86"/>
      <c r="BC238" s="86"/>
      <c r="BD238" s="86"/>
      <c r="BE238" s="332" t="s">
        <v>438</v>
      </c>
      <c r="BF238" s="333"/>
    </row>
    <row r="239" spans="1:58" ht="15" customHeight="1">
      <c r="A239" s="329" t="s">
        <v>439</v>
      </c>
      <c r="B239" s="330"/>
      <c r="C239" s="330"/>
      <c r="D239" s="330"/>
      <c r="E239" s="330"/>
      <c r="F239" s="330"/>
      <c r="G239" s="330"/>
      <c r="H239" s="330"/>
      <c r="I239" s="330"/>
      <c r="J239" s="330"/>
      <c r="K239" s="330"/>
      <c r="L239" s="330"/>
      <c r="M239" s="330"/>
      <c r="N239" s="330"/>
      <c r="O239" s="330"/>
      <c r="P239" s="330"/>
      <c r="Q239" s="330"/>
      <c r="R239" s="330"/>
      <c r="S239" s="330"/>
      <c r="T239" s="330"/>
      <c r="U239" s="330"/>
      <c r="V239" s="330"/>
      <c r="W239" s="330"/>
      <c r="X239" s="330"/>
      <c r="Y239" s="330"/>
      <c r="Z239" s="330"/>
      <c r="AA239" s="330"/>
      <c r="AB239" s="330"/>
      <c r="AC239" s="330"/>
      <c r="AD239" s="330"/>
      <c r="AE239" s="330"/>
      <c r="AF239" s="330"/>
      <c r="AG239" s="330"/>
      <c r="AH239" s="330"/>
      <c r="AI239" s="330"/>
      <c r="AJ239" s="330"/>
      <c r="AK239" s="330"/>
      <c r="AL239" s="330"/>
      <c r="AM239" s="330"/>
      <c r="AN239" s="330"/>
      <c r="AO239" s="330"/>
      <c r="AP239" s="330"/>
      <c r="AQ239" s="330"/>
      <c r="AR239" s="330"/>
      <c r="AS239" s="330"/>
      <c r="AT239" s="330"/>
      <c r="AU239" s="330"/>
      <c r="AV239" s="330"/>
      <c r="AW239" s="330"/>
      <c r="AX239" s="330"/>
      <c r="AY239" s="330"/>
      <c r="AZ239" s="330"/>
      <c r="BA239" s="330"/>
      <c r="BB239" s="330"/>
      <c r="BC239" s="330"/>
      <c r="BD239" s="330"/>
      <c r="BE239" s="330"/>
      <c r="BF239" s="330"/>
    </row>
    <row r="240" spans="1:58" ht="15" customHeight="1">
      <c r="A240" s="331"/>
      <c r="B240" s="331"/>
      <c r="C240" s="331"/>
      <c r="D240" s="331"/>
      <c r="E240" s="331"/>
      <c r="F240" s="331"/>
      <c r="G240" s="331"/>
      <c r="H240" s="331"/>
      <c r="I240" s="331"/>
      <c r="J240" s="331"/>
      <c r="K240" s="331"/>
      <c r="L240" s="331"/>
      <c r="M240" s="331"/>
      <c r="N240" s="331"/>
      <c r="O240" s="331"/>
      <c r="P240" s="331"/>
      <c r="Q240" s="331"/>
      <c r="R240" s="331"/>
      <c r="S240" s="331"/>
      <c r="T240" s="331"/>
      <c r="U240" s="331"/>
      <c r="V240" s="331"/>
      <c r="W240" s="331"/>
      <c r="X240" s="331"/>
      <c r="Y240" s="331"/>
      <c r="Z240" s="331"/>
      <c r="AA240" s="331"/>
      <c r="AB240" s="331"/>
      <c r="AC240" s="331"/>
      <c r="AD240" s="331"/>
      <c r="AE240" s="331"/>
      <c r="AF240" s="331"/>
      <c r="AG240" s="331"/>
      <c r="AH240" s="331"/>
      <c r="AI240" s="331"/>
      <c r="AJ240" s="331"/>
      <c r="AK240" s="331"/>
      <c r="AL240" s="331"/>
      <c r="AM240" s="331"/>
      <c r="AN240" s="331"/>
      <c r="AO240" s="331"/>
      <c r="AP240" s="331"/>
      <c r="AQ240" s="331"/>
      <c r="AR240" s="331"/>
      <c r="AS240" s="331"/>
      <c r="AT240" s="331"/>
      <c r="AU240" s="331"/>
      <c r="AV240" s="331"/>
      <c r="AW240" s="331"/>
      <c r="AX240" s="331"/>
      <c r="AY240" s="331"/>
      <c r="AZ240" s="331"/>
      <c r="BA240" s="331"/>
      <c r="BB240" s="331"/>
      <c r="BC240" s="331"/>
      <c r="BD240" s="331"/>
      <c r="BE240" s="331"/>
      <c r="BF240" s="331"/>
    </row>
    <row r="241" spans="1:58" ht="16.5" customHeight="1">
      <c r="A241" s="331"/>
      <c r="B241" s="331"/>
      <c r="C241" s="331"/>
      <c r="D241" s="331"/>
      <c r="E241" s="331"/>
      <c r="F241" s="331"/>
      <c r="G241" s="331"/>
      <c r="H241" s="331"/>
      <c r="I241" s="331"/>
      <c r="J241" s="331"/>
      <c r="K241" s="331"/>
      <c r="L241" s="331"/>
      <c r="M241" s="331"/>
      <c r="N241" s="331"/>
      <c r="O241" s="331"/>
      <c r="P241" s="331"/>
      <c r="Q241" s="331"/>
      <c r="R241" s="331"/>
      <c r="S241" s="331"/>
      <c r="T241" s="331"/>
      <c r="U241" s="331"/>
      <c r="V241" s="331"/>
      <c r="W241" s="331"/>
      <c r="X241" s="331"/>
      <c r="Y241" s="331"/>
      <c r="Z241" s="331"/>
      <c r="AA241" s="331"/>
      <c r="AB241" s="331"/>
      <c r="AC241" s="331"/>
      <c r="AD241" s="331"/>
      <c r="AE241" s="331"/>
      <c r="AF241" s="331"/>
      <c r="AG241" s="331"/>
      <c r="AH241" s="331"/>
      <c r="AI241" s="331"/>
      <c r="AJ241" s="331"/>
      <c r="AK241" s="331"/>
      <c r="AL241" s="331"/>
      <c r="AM241" s="331"/>
      <c r="AN241" s="331"/>
      <c r="AO241" s="331"/>
      <c r="AP241" s="331"/>
      <c r="AQ241" s="331"/>
      <c r="AR241" s="331"/>
      <c r="AS241" s="331"/>
      <c r="AT241" s="331"/>
      <c r="AU241" s="331"/>
      <c r="AV241" s="331"/>
      <c r="AW241" s="331"/>
      <c r="AX241" s="331"/>
      <c r="AY241" s="331"/>
      <c r="AZ241" s="331"/>
      <c r="BA241" s="331"/>
      <c r="BB241" s="331"/>
      <c r="BC241" s="331"/>
      <c r="BD241" s="331"/>
      <c r="BE241" s="331"/>
      <c r="BF241" s="331"/>
    </row>
    <row r="242" spans="1:58" ht="16.5" customHeight="1">
      <c r="A242" s="139"/>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310" t="s">
        <v>305</v>
      </c>
      <c r="AV242" s="310"/>
      <c r="AW242" s="310"/>
      <c r="AX242" s="310"/>
      <c r="AY242" s="310"/>
      <c r="AZ242" s="311" t="s">
        <v>339</v>
      </c>
      <c r="BA242" s="311"/>
      <c r="BB242" s="311"/>
      <c r="BC242" s="311"/>
      <c r="BD242" s="311"/>
      <c r="BE242" s="311"/>
      <c r="BF242" s="311"/>
    </row>
    <row r="243" spans="1:58" ht="22.5" customHeight="1">
      <c r="A243" s="316" t="s">
        <v>376</v>
      </c>
      <c r="B243" s="316"/>
      <c r="C243" s="316"/>
      <c r="D243" s="316"/>
      <c r="E243" s="316"/>
      <c r="F243" s="316"/>
      <c r="G243" s="316"/>
      <c r="H243" s="316"/>
      <c r="I243" s="316"/>
      <c r="J243" s="316"/>
      <c r="K243" s="316"/>
      <c r="L243" s="316"/>
      <c r="M243" s="316"/>
      <c r="N243" s="316"/>
      <c r="O243" s="316"/>
      <c r="P243" s="316"/>
      <c r="Q243" s="316"/>
      <c r="R243" s="316"/>
      <c r="S243" s="316"/>
      <c r="T243" s="316"/>
      <c r="U243" s="316"/>
      <c r="V243" s="316"/>
      <c r="W243" s="316"/>
      <c r="X243" s="316"/>
      <c r="Y243" s="316"/>
      <c r="Z243" s="316"/>
      <c r="AA243" s="316"/>
      <c r="AB243" s="316"/>
      <c r="AC243" s="316"/>
      <c r="AD243" s="316"/>
      <c r="AE243" s="316"/>
      <c r="AF243" s="316"/>
      <c r="AG243" s="316"/>
      <c r="AH243" s="316"/>
      <c r="AI243" s="316"/>
      <c r="AJ243" s="316"/>
      <c r="AK243" s="316"/>
      <c r="AL243" s="316"/>
      <c r="AM243" s="316"/>
      <c r="AN243" s="316"/>
      <c r="AO243" s="316"/>
      <c r="AP243" s="316"/>
      <c r="AQ243" s="316"/>
      <c r="AR243" s="316"/>
      <c r="AS243" s="316"/>
      <c r="AT243" s="316"/>
      <c r="AU243" s="316"/>
      <c r="AV243" s="316"/>
      <c r="AW243" s="316"/>
      <c r="AX243" s="316"/>
      <c r="AY243" s="316"/>
      <c r="AZ243" s="316"/>
      <c r="BA243" s="316"/>
      <c r="BB243" s="316"/>
      <c r="BC243" s="316"/>
      <c r="BD243" s="316"/>
      <c r="BE243" s="316"/>
      <c r="BF243" s="316"/>
    </row>
    <row r="244" spans="1:58" ht="36.75" customHeight="1">
      <c r="A244" s="316" t="s">
        <v>487</v>
      </c>
      <c r="B244" s="316"/>
      <c r="C244" s="316"/>
      <c r="D244" s="316"/>
      <c r="E244" s="316"/>
      <c r="F244" s="316"/>
      <c r="G244" s="316"/>
      <c r="H244" s="316"/>
      <c r="I244" s="316"/>
      <c r="J244" s="316"/>
      <c r="K244" s="316"/>
      <c r="L244" s="316"/>
      <c r="M244" s="316"/>
      <c r="N244" s="316"/>
      <c r="O244" s="316"/>
      <c r="P244" s="316"/>
      <c r="Q244" s="316"/>
      <c r="R244" s="316"/>
      <c r="S244" s="316"/>
      <c r="T244" s="316"/>
      <c r="U244" s="316"/>
      <c r="V244" s="316"/>
      <c r="W244" s="316"/>
      <c r="X244" s="316"/>
      <c r="Y244" s="316"/>
      <c r="Z244" s="316"/>
      <c r="AA244" s="316"/>
      <c r="AB244" s="316"/>
      <c r="AC244" s="316"/>
      <c r="AD244" s="316"/>
      <c r="AE244" s="316"/>
      <c r="AF244" s="316"/>
      <c r="AG244" s="316"/>
      <c r="AH244" s="316"/>
      <c r="AI244" s="316"/>
      <c r="AJ244" s="316"/>
      <c r="AK244" s="316"/>
      <c r="AL244" s="316"/>
      <c r="AM244" s="316"/>
      <c r="AN244" s="316"/>
      <c r="AO244" s="316"/>
      <c r="AP244" s="316"/>
      <c r="AQ244" s="316"/>
      <c r="AR244" s="316"/>
      <c r="AS244" s="316"/>
      <c r="AT244" s="316"/>
      <c r="AU244" s="316"/>
      <c r="AV244" s="316"/>
      <c r="AW244" s="316"/>
      <c r="AX244" s="316"/>
      <c r="AY244" s="316"/>
      <c r="AZ244" s="316"/>
      <c r="BA244" s="316"/>
      <c r="BB244" s="316"/>
      <c r="BC244" s="316"/>
      <c r="BD244" s="316"/>
      <c r="BE244" s="316"/>
      <c r="BF244" s="316"/>
    </row>
    <row r="245" spans="1:58" ht="22.5" customHeight="1">
      <c r="A245" s="316" t="s">
        <v>440</v>
      </c>
      <c r="B245" s="316"/>
      <c r="C245" s="316"/>
      <c r="D245" s="316"/>
      <c r="E245" s="316"/>
      <c r="F245" s="316"/>
      <c r="G245" s="316"/>
      <c r="H245" s="316"/>
      <c r="I245" s="316"/>
      <c r="J245" s="316"/>
      <c r="K245" s="316"/>
      <c r="L245" s="316"/>
      <c r="M245" s="316"/>
      <c r="N245" s="316"/>
      <c r="O245" s="316"/>
      <c r="P245" s="316"/>
      <c r="Q245" s="316"/>
      <c r="R245" s="316"/>
      <c r="S245" s="316"/>
      <c r="T245" s="316"/>
      <c r="U245" s="316"/>
      <c r="V245" s="316"/>
      <c r="W245" s="316"/>
      <c r="X245" s="316"/>
      <c r="Y245" s="316"/>
      <c r="Z245" s="316"/>
      <c r="AA245" s="316"/>
      <c r="AB245" s="316"/>
      <c r="AC245" s="316"/>
      <c r="AD245" s="316"/>
      <c r="AE245" s="316"/>
      <c r="AF245" s="316"/>
      <c r="AG245" s="316"/>
      <c r="AH245" s="316"/>
      <c r="AI245" s="316"/>
      <c r="AJ245" s="316"/>
      <c r="AK245" s="316"/>
      <c r="AL245" s="316"/>
      <c r="AM245" s="316"/>
      <c r="AN245" s="316"/>
      <c r="AO245" s="316"/>
      <c r="AP245" s="316"/>
      <c r="AQ245" s="316"/>
      <c r="AR245" s="316"/>
      <c r="AS245" s="316"/>
      <c r="AT245" s="316"/>
      <c r="AU245" s="316"/>
      <c r="AV245" s="316"/>
      <c r="AW245" s="316"/>
      <c r="AX245" s="316"/>
      <c r="AY245" s="316"/>
      <c r="AZ245" s="316"/>
      <c r="BA245" s="316"/>
      <c r="BB245" s="316"/>
      <c r="BC245" s="316"/>
      <c r="BD245" s="316"/>
      <c r="BE245" s="316"/>
      <c r="BF245" s="316"/>
    </row>
    <row r="246" spans="1:58" ht="22.5" customHeight="1">
      <c r="A246" s="316" t="s">
        <v>488</v>
      </c>
      <c r="B246" s="316"/>
      <c r="C246" s="316"/>
      <c r="D246" s="316"/>
      <c r="E246" s="316"/>
      <c r="F246" s="316"/>
      <c r="G246" s="316"/>
      <c r="H246" s="316"/>
      <c r="I246" s="316"/>
      <c r="J246" s="316"/>
      <c r="K246" s="316"/>
      <c r="L246" s="316"/>
      <c r="M246" s="316"/>
      <c r="N246" s="316"/>
      <c r="O246" s="316"/>
      <c r="P246" s="316"/>
      <c r="Q246" s="316"/>
      <c r="R246" s="316"/>
      <c r="S246" s="316"/>
      <c r="T246" s="316"/>
      <c r="U246" s="316"/>
      <c r="V246" s="316"/>
      <c r="W246" s="316"/>
      <c r="X246" s="316"/>
      <c r="Y246" s="316"/>
      <c r="Z246" s="316"/>
      <c r="AA246" s="316"/>
      <c r="AB246" s="316"/>
      <c r="AC246" s="316"/>
      <c r="AD246" s="316"/>
      <c r="AE246" s="316"/>
      <c r="AF246" s="316"/>
      <c r="AG246" s="316"/>
      <c r="AH246" s="316"/>
      <c r="AI246" s="316"/>
      <c r="AJ246" s="316"/>
      <c r="AK246" s="316"/>
      <c r="AL246" s="316"/>
      <c r="AM246" s="316"/>
      <c r="AN246" s="316"/>
      <c r="AO246" s="316"/>
      <c r="AP246" s="316"/>
      <c r="AQ246" s="316"/>
      <c r="AR246" s="316"/>
      <c r="AS246" s="316"/>
      <c r="AT246" s="316"/>
      <c r="AU246" s="316"/>
      <c r="AV246" s="316"/>
      <c r="AW246" s="316"/>
      <c r="AX246" s="316"/>
      <c r="AY246" s="316"/>
      <c r="AZ246" s="316"/>
      <c r="BA246" s="316"/>
      <c r="BB246" s="316"/>
      <c r="BC246" s="316"/>
      <c r="BD246" s="316"/>
      <c r="BE246" s="316"/>
      <c r="BF246" s="316"/>
    </row>
    <row r="247" spans="1:58" ht="60" customHeight="1">
      <c r="A247" s="316" t="s">
        <v>441</v>
      </c>
      <c r="B247" s="316"/>
      <c r="C247" s="316"/>
      <c r="D247" s="316"/>
      <c r="E247" s="316"/>
      <c r="F247" s="316"/>
      <c r="G247" s="316"/>
      <c r="H247" s="316"/>
      <c r="I247" s="316"/>
      <c r="J247" s="316"/>
      <c r="K247" s="316"/>
      <c r="L247" s="316"/>
      <c r="M247" s="316"/>
      <c r="N247" s="316"/>
      <c r="O247" s="316"/>
      <c r="P247" s="316"/>
      <c r="Q247" s="316"/>
      <c r="R247" s="316"/>
      <c r="S247" s="316"/>
      <c r="T247" s="316"/>
      <c r="U247" s="316"/>
      <c r="V247" s="316"/>
      <c r="W247" s="316"/>
      <c r="X247" s="316"/>
      <c r="Y247" s="316"/>
      <c r="Z247" s="316"/>
      <c r="AA247" s="316"/>
      <c r="AB247" s="316"/>
      <c r="AC247" s="316"/>
      <c r="AD247" s="316"/>
      <c r="AE247" s="316"/>
      <c r="AF247" s="316"/>
      <c r="AG247" s="316"/>
      <c r="AH247" s="316"/>
      <c r="AI247" s="316"/>
      <c r="AJ247" s="316"/>
      <c r="AK247" s="316"/>
      <c r="AL247" s="316"/>
      <c r="AM247" s="316"/>
      <c r="AN247" s="316"/>
      <c r="AO247" s="316"/>
      <c r="AP247" s="316"/>
      <c r="AQ247" s="316"/>
      <c r="AR247" s="316"/>
      <c r="AS247" s="316"/>
      <c r="AT247" s="316"/>
      <c r="AU247" s="316"/>
      <c r="AV247" s="316"/>
      <c r="AW247" s="316"/>
      <c r="AX247" s="316"/>
      <c r="AY247" s="316"/>
      <c r="AZ247" s="316"/>
      <c r="BA247" s="316"/>
      <c r="BB247" s="316"/>
      <c r="BC247" s="316"/>
      <c r="BD247" s="316"/>
      <c r="BE247" s="316"/>
      <c r="BF247" s="316"/>
    </row>
    <row r="248" spans="1:58" ht="15.75" customHeight="1">
      <c r="A248" s="316" t="s">
        <v>442</v>
      </c>
      <c r="B248" s="316"/>
      <c r="C248" s="316"/>
      <c r="D248" s="316"/>
      <c r="E248" s="316"/>
      <c r="F248" s="316"/>
      <c r="G248" s="316"/>
      <c r="H248" s="316"/>
      <c r="I248" s="316"/>
      <c r="J248" s="316"/>
      <c r="K248" s="316"/>
      <c r="L248" s="316"/>
      <c r="M248" s="316"/>
      <c r="N248" s="316"/>
      <c r="O248" s="316"/>
      <c r="P248" s="316"/>
      <c r="Q248" s="316"/>
      <c r="R248" s="316"/>
      <c r="S248" s="316"/>
      <c r="T248" s="316"/>
      <c r="U248" s="316"/>
      <c r="V248" s="316"/>
      <c r="W248" s="316"/>
      <c r="X248" s="316"/>
      <c r="Y248" s="316"/>
      <c r="Z248" s="316"/>
      <c r="AA248" s="316"/>
      <c r="AB248" s="316"/>
      <c r="AC248" s="316"/>
      <c r="AD248" s="316"/>
      <c r="AE248" s="316"/>
      <c r="AF248" s="316"/>
      <c r="AG248" s="316"/>
      <c r="AH248" s="316"/>
      <c r="AI248" s="316"/>
      <c r="AJ248" s="316"/>
      <c r="AK248" s="316"/>
      <c r="AL248" s="316"/>
      <c r="AM248" s="316"/>
      <c r="AN248" s="316"/>
      <c r="AO248" s="316"/>
      <c r="AP248" s="316"/>
      <c r="AQ248" s="316"/>
      <c r="AR248" s="316"/>
      <c r="AS248" s="316"/>
      <c r="AT248" s="316"/>
      <c r="AU248" s="316"/>
      <c r="AV248" s="316"/>
      <c r="AW248" s="316"/>
      <c r="AX248" s="316"/>
      <c r="AY248" s="316"/>
      <c r="AZ248" s="316"/>
      <c r="BA248" s="316"/>
      <c r="BB248" s="316"/>
      <c r="BC248" s="316"/>
      <c r="BD248" s="316"/>
      <c r="BE248" s="316"/>
      <c r="BF248" s="316"/>
    </row>
    <row r="249" spans="1:58" ht="72.75" customHeight="1">
      <c r="A249" s="316" t="s">
        <v>443</v>
      </c>
      <c r="B249" s="316"/>
      <c r="C249" s="316"/>
      <c r="D249" s="316"/>
      <c r="E249" s="316"/>
      <c r="F249" s="316"/>
      <c r="G249" s="316"/>
      <c r="H249" s="316"/>
      <c r="I249" s="316"/>
      <c r="J249" s="316"/>
      <c r="K249" s="316"/>
      <c r="L249" s="316"/>
      <c r="M249" s="316"/>
      <c r="N249" s="316"/>
      <c r="O249" s="316"/>
      <c r="P249" s="316"/>
      <c r="Q249" s="316"/>
      <c r="R249" s="316"/>
      <c r="S249" s="316"/>
      <c r="T249" s="316"/>
      <c r="U249" s="316"/>
      <c r="V249" s="316"/>
      <c r="W249" s="316"/>
      <c r="X249" s="316"/>
      <c r="Y249" s="316"/>
      <c r="Z249" s="316"/>
      <c r="AA249" s="316"/>
      <c r="AB249" s="316"/>
      <c r="AC249" s="316"/>
      <c r="AD249" s="316"/>
      <c r="AE249" s="316"/>
      <c r="AF249" s="316"/>
      <c r="AG249" s="316"/>
      <c r="AH249" s="316"/>
      <c r="AI249" s="316"/>
      <c r="AJ249" s="316"/>
      <c r="AK249" s="316"/>
      <c r="AL249" s="316"/>
      <c r="AM249" s="316"/>
      <c r="AN249" s="316"/>
      <c r="AO249" s="316"/>
      <c r="AP249" s="316"/>
      <c r="AQ249" s="316"/>
      <c r="AR249" s="316"/>
      <c r="AS249" s="316"/>
      <c r="AT249" s="316"/>
      <c r="AU249" s="316"/>
      <c r="AV249" s="316"/>
      <c r="AW249" s="316"/>
      <c r="AX249" s="316"/>
      <c r="AY249" s="316"/>
      <c r="AZ249" s="316"/>
      <c r="BA249" s="316"/>
      <c r="BB249" s="316"/>
      <c r="BC249" s="316"/>
      <c r="BD249" s="316"/>
      <c r="BE249" s="316"/>
      <c r="BF249" s="316"/>
    </row>
    <row r="250" spans="1:58" ht="63" customHeight="1">
      <c r="A250" s="316" t="s">
        <v>444</v>
      </c>
      <c r="B250" s="316"/>
      <c r="C250" s="316"/>
      <c r="D250" s="316"/>
      <c r="E250" s="316"/>
      <c r="F250" s="316"/>
      <c r="G250" s="316"/>
      <c r="H250" s="316"/>
      <c r="I250" s="316"/>
      <c r="J250" s="316"/>
      <c r="K250" s="316"/>
      <c r="L250" s="316"/>
      <c r="M250" s="316"/>
      <c r="N250" s="316"/>
      <c r="O250" s="316"/>
      <c r="P250" s="316"/>
      <c r="Q250" s="316"/>
      <c r="R250" s="316"/>
      <c r="S250" s="316"/>
      <c r="T250" s="316"/>
      <c r="U250" s="316"/>
      <c r="V250" s="316"/>
      <c r="W250" s="316"/>
      <c r="X250" s="316"/>
      <c r="Y250" s="316"/>
      <c r="Z250" s="316"/>
      <c r="AA250" s="316"/>
      <c r="AB250" s="316"/>
      <c r="AC250" s="316"/>
      <c r="AD250" s="316"/>
      <c r="AE250" s="316"/>
      <c r="AF250" s="316"/>
      <c r="AG250" s="316"/>
      <c r="AH250" s="316"/>
      <c r="AI250" s="316"/>
      <c r="AJ250" s="316"/>
      <c r="AK250" s="316"/>
      <c r="AL250" s="316"/>
      <c r="AM250" s="316"/>
      <c r="AN250" s="316"/>
      <c r="AO250" s="316"/>
      <c r="AP250" s="316"/>
      <c r="AQ250" s="316"/>
      <c r="AR250" s="316"/>
      <c r="AS250" s="316"/>
      <c r="AT250" s="316"/>
      <c r="AU250" s="316"/>
      <c r="AV250" s="316"/>
      <c r="AW250" s="316"/>
      <c r="AX250" s="316"/>
      <c r="AY250" s="316"/>
      <c r="AZ250" s="316"/>
      <c r="BA250" s="316"/>
      <c r="BB250" s="316"/>
      <c r="BC250" s="316"/>
      <c r="BD250" s="316"/>
      <c r="BE250" s="316"/>
      <c r="BF250" s="316"/>
    </row>
    <row r="251" spans="1:58" ht="15.75" customHeight="1">
      <c r="A251" s="316" t="s">
        <v>445</v>
      </c>
      <c r="B251" s="316"/>
      <c r="C251" s="316"/>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6"/>
      <c r="AE251" s="316"/>
      <c r="AF251" s="316"/>
      <c r="AG251" s="316"/>
      <c r="AH251" s="316"/>
      <c r="AI251" s="316"/>
      <c r="AJ251" s="316"/>
      <c r="AK251" s="316"/>
      <c r="AL251" s="316"/>
      <c r="AM251" s="316"/>
      <c r="AN251" s="316"/>
      <c r="AO251" s="316"/>
      <c r="AP251" s="316"/>
      <c r="AQ251" s="316"/>
      <c r="AR251" s="316"/>
      <c r="AS251" s="316"/>
      <c r="AT251" s="316"/>
      <c r="AU251" s="316"/>
      <c r="AV251" s="316"/>
      <c r="AW251" s="316"/>
      <c r="AX251" s="316"/>
      <c r="AY251" s="316"/>
      <c r="AZ251" s="316"/>
      <c r="BA251" s="316"/>
      <c r="BB251" s="316"/>
      <c r="BC251" s="316"/>
      <c r="BD251" s="316"/>
      <c r="BE251" s="316"/>
      <c r="BF251" s="316"/>
    </row>
    <row r="252" spans="1:58" ht="22.5" customHeight="1">
      <c r="A252" s="316" t="s">
        <v>361</v>
      </c>
      <c r="B252" s="316"/>
      <c r="C252" s="316"/>
      <c r="D252" s="316"/>
      <c r="E252" s="316"/>
      <c r="F252" s="316"/>
      <c r="G252" s="316"/>
      <c r="H252" s="316"/>
      <c r="I252" s="316"/>
      <c r="J252" s="316"/>
      <c r="K252" s="316"/>
      <c r="L252" s="316"/>
      <c r="M252" s="316"/>
      <c r="N252" s="316"/>
      <c r="O252" s="316"/>
      <c r="P252" s="316"/>
      <c r="Q252" s="316"/>
      <c r="R252" s="316"/>
      <c r="S252" s="316"/>
      <c r="T252" s="316"/>
      <c r="U252" s="316"/>
      <c r="V252" s="316"/>
      <c r="W252" s="316"/>
      <c r="X252" s="316"/>
      <c r="Y252" s="316"/>
      <c r="Z252" s="316"/>
      <c r="AA252" s="316"/>
      <c r="AB252" s="316"/>
      <c r="AC252" s="316"/>
      <c r="AD252" s="316"/>
      <c r="AE252" s="316"/>
      <c r="AF252" s="316"/>
      <c r="AG252" s="316"/>
      <c r="AH252" s="316"/>
      <c r="AI252" s="316"/>
      <c r="AJ252" s="316"/>
      <c r="AK252" s="316"/>
      <c r="AL252" s="316"/>
      <c r="AM252" s="316"/>
      <c r="AN252" s="316"/>
      <c r="AO252" s="316"/>
      <c r="AP252" s="316"/>
      <c r="AQ252" s="316"/>
      <c r="AR252" s="316"/>
      <c r="AS252" s="316"/>
      <c r="AT252" s="316"/>
      <c r="AU252" s="316"/>
      <c r="AV252" s="316"/>
      <c r="AW252" s="316"/>
      <c r="AX252" s="316"/>
      <c r="AY252" s="316"/>
      <c r="AZ252" s="316"/>
      <c r="BA252" s="316"/>
      <c r="BB252" s="316"/>
      <c r="BC252" s="316"/>
      <c r="BD252" s="316"/>
      <c r="BE252" s="316"/>
      <c r="BF252" s="316"/>
    </row>
    <row r="253" spans="1:58" ht="93" customHeight="1">
      <c r="A253" s="316" t="s">
        <v>492</v>
      </c>
      <c r="B253" s="316"/>
      <c r="C253" s="316"/>
      <c r="D253" s="316"/>
      <c r="E253" s="316"/>
      <c r="F253" s="316"/>
      <c r="G253" s="316"/>
      <c r="H253" s="316"/>
      <c r="I253" s="316"/>
      <c r="J253" s="316"/>
      <c r="K253" s="316"/>
      <c r="L253" s="316"/>
      <c r="M253" s="316"/>
      <c r="N253" s="316"/>
      <c r="O253" s="316"/>
      <c r="P253" s="316"/>
      <c r="Q253" s="316"/>
      <c r="R253" s="316"/>
      <c r="S253" s="316"/>
      <c r="T253" s="316"/>
      <c r="U253" s="316"/>
      <c r="V253" s="316"/>
      <c r="W253" s="316"/>
      <c r="X253" s="316"/>
      <c r="Y253" s="316"/>
      <c r="Z253" s="316"/>
      <c r="AA253" s="316"/>
      <c r="AB253" s="316"/>
      <c r="AC253" s="316"/>
      <c r="AD253" s="316"/>
      <c r="AE253" s="316"/>
      <c r="AF253" s="316"/>
      <c r="AG253" s="316"/>
      <c r="AH253" s="316"/>
      <c r="AI253" s="316"/>
      <c r="AJ253" s="316"/>
      <c r="AK253" s="316"/>
      <c r="AL253" s="316"/>
      <c r="AM253" s="316"/>
      <c r="AN253" s="316"/>
      <c r="AO253" s="316"/>
      <c r="AP253" s="316"/>
      <c r="AQ253" s="316"/>
      <c r="AR253" s="316"/>
      <c r="AS253" s="316"/>
      <c r="AT253" s="316"/>
      <c r="AU253" s="316"/>
      <c r="AV253" s="316"/>
      <c r="AW253" s="316"/>
      <c r="AX253" s="316"/>
      <c r="AY253" s="316"/>
      <c r="AZ253" s="316"/>
      <c r="BA253" s="316"/>
      <c r="BB253" s="316"/>
      <c r="BC253" s="316"/>
      <c r="BD253" s="316"/>
      <c r="BE253" s="316"/>
      <c r="BF253" s="316"/>
    </row>
    <row r="254" spans="1:58" ht="28.5" customHeight="1">
      <c r="A254" s="316" t="s">
        <v>364</v>
      </c>
      <c r="B254" s="316"/>
      <c r="C254" s="316"/>
      <c r="D254" s="316"/>
      <c r="E254" s="316"/>
      <c r="F254" s="316"/>
      <c r="G254" s="316"/>
      <c r="H254" s="316"/>
      <c r="I254" s="316"/>
      <c r="J254" s="316"/>
      <c r="K254" s="316"/>
      <c r="L254" s="316"/>
      <c r="M254" s="316"/>
      <c r="N254" s="316"/>
      <c r="O254" s="316"/>
      <c r="P254" s="316"/>
      <c r="Q254" s="316"/>
      <c r="R254" s="316"/>
      <c r="S254" s="316"/>
      <c r="T254" s="316"/>
      <c r="U254" s="316"/>
      <c r="V254" s="316"/>
      <c r="W254" s="316"/>
      <c r="X254" s="316"/>
      <c r="Y254" s="316"/>
      <c r="Z254" s="316"/>
      <c r="AA254" s="316"/>
      <c r="AB254" s="316"/>
      <c r="AC254" s="316"/>
      <c r="AD254" s="316"/>
      <c r="AE254" s="316"/>
      <c r="AF254" s="316"/>
      <c r="AG254" s="316"/>
      <c r="AH254" s="316"/>
      <c r="AI254" s="316"/>
      <c r="AJ254" s="316"/>
      <c r="AK254" s="316"/>
      <c r="AL254" s="316"/>
      <c r="AM254" s="316"/>
      <c r="AN254" s="316"/>
      <c r="AO254" s="316"/>
      <c r="AP254" s="316"/>
      <c r="AQ254" s="316"/>
      <c r="AR254" s="316"/>
      <c r="AS254" s="316"/>
      <c r="AT254" s="316"/>
      <c r="AU254" s="316"/>
      <c r="AV254" s="316"/>
      <c r="AW254" s="316"/>
      <c r="AX254" s="316"/>
      <c r="AY254" s="316"/>
      <c r="AZ254" s="316"/>
      <c r="BA254" s="316"/>
      <c r="BB254" s="316"/>
      <c r="BC254" s="316"/>
      <c r="BD254" s="316"/>
      <c r="BE254" s="316"/>
      <c r="BF254" s="316"/>
    </row>
    <row r="255" spans="1:58" ht="139.5" customHeight="1">
      <c r="A255" s="316" t="s">
        <v>493</v>
      </c>
      <c r="B255" s="316"/>
      <c r="C255" s="316"/>
      <c r="D255" s="316"/>
      <c r="E255" s="316"/>
      <c r="F255" s="316"/>
      <c r="G255" s="316"/>
      <c r="H255" s="316"/>
      <c r="I255" s="316"/>
      <c r="J255" s="316"/>
      <c r="K255" s="316"/>
      <c r="L255" s="316"/>
      <c r="M255" s="316"/>
      <c r="N255" s="316"/>
      <c r="O255" s="316"/>
      <c r="P255" s="316"/>
      <c r="Q255" s="316"/>
      <c r="R255" s="316"/>
      <c r="S255" s="316"/>
      <c r="T255" s="316"/>
      <c r="U255" s="316"/>
      <c r="V255" s="316"/>
      <c r="W255" s="316"/>
      <c r="X255" s="316"/>
      <c r="Y255" s="316"/>
      <c r="Z255" s="316"/>
      <c r="AA255" s="316"/>
      <c r="AB255" s="316"/>
      <c r="AC255" s="316"/>
      <c r="AD255" s="316"/>
      <c r="AE255" s="316"/>
      <c r="AF255" s="316"/>
      <c r="AG255" s="316"/>
      <c r="AH255" s="316"/>
      <c r="AI255" s="316"/>
      <c r="AJ255" s="316"/>
      <c r="AK255" s="316"/>
      <c r="AL255" s="316"/>
      <c r="AM255" s="316"/>
      <c r="AN255" s="316"/>
      <c r="AO255" s="316"/>
      <c r="AP255" s="316"/>
      <c r="AQ255" s="316"/>
      <c r="AR255" s="316"/>
      <c r="AS255" s="316"/>
      <c r="AT255" s="316"/>
      <c r="AU255" s="316"/>
      <c r="AV255" s="316"/>
      <c r="AW255" s="316"/>
      <c r="AX255" s="316"/>
      <c r="AY255" s="316"/>
      <c r="AZ255" s="316"/>
      <c r="BA255" s="316"/>
      <c r="BB255" s="316"/>
      <c r="BC255" s="316"/>
      <c r="BD255" s="316"/>
      <c r="BE255" s="316"/>
      <c r="BF255" s="316"/>
    </row>
    <row r="256" spans="1:58" ht="48" customHeight="1">
      <c r="A256" s="316" t="s">
        <v>448</v>
      </c>
      <c r="B256" s="316"/>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c r="Z256" s="316"/>
      <c r="AA256" s="316"/>
      <c r="AB256" s="316"/>
      <c r="AC256" s="316"/>
      <c r="AD256" s="316"/>
      <c r="AE256" s="316"/>
      <c r="AF256" s="316"/>
      <c r="AG256" s="316"/>
      <c r="AH256" s="316"/>
      <c r="AI256" s="316"/>
      <c r="AJ256" s="316"/>
      <c r="AK256" s="316"/>
      <c r="AL256" s="316"/>
      <c r="AM256" s="316"/>
      <c r="AN256" s="316"/>
      <c r="AO256" s="316"/>
      <c r="AP256" s="316"/>
      <c r="AQ256" s="316"/>
      <c r="AR256" s="316"/>
      <c r="AS256" s="316"/>
      <c r="AT256" s="316"/>
      <c r="AU256" s="316"/>
      <c r="AV256" s="316"/>
      <c r="AW256" s="316"/>
      <c r="AX256" s="316"/>
      <c r="AY256" s="316"/>
      <c r="AZ256" s="316"/>
      <c r="BA256" s="316"/>
      <c r="BB256" s="316"/>
      <c r="BC256" s="316"/>
      <c r="BD256" s="316"/>
      <c r="BE256" s="316"/>
      <c r="BF256" s="316"/>
    </row>
    <row r="257" spans="1:58" ht="15.75" customHeight="1">
      <c r="A257" s="316" t="s">
        <v>452</v>
      </c>
      <c r="B257" s="316"/>
      <c r="C257" s="316"/>
      <c r="D257" s="316"/>
      <c r="E257" s="316"/>
      <c r="F257" s="316"/>
      <c r="G257" s="316"/>
      <c r="H257" s="316"/>
      <c r="I257" s="316"/>
      <c r="J257" s="316"/>
      <c r="K257" s="316"/>
      <c r="L257" s="316"/>
      <c r="M257" s="316"/>
      <c r="N257" s="316"/>
      <c r="O257" s="316"/>
      <c r="P257" s="316"/>
      <c r="Q257" s="316"/>
      <c r="R257" s="316"/>
      <c r="S257" s="316"/>
      <c r="T257" s="316"/>
      <c r="U257" s="316"/>
      <c r="V257" s="316"/>
      <c r="W257" s="316"/>
      <c r="X257" s="316"/>
      <c r="Y257" s="316"/>
      <c r="Z257" s="316"/>
      <c r="AA257" s="316"/>
      <c r="AB257" s="316"/>
      <c r="AC257" s="316"/>
      <c r="AD257" s="316"/>
      <c r="AE257" s="316"/>
      <c r="AF257" s="316"/>
      <c r="AG257" s="316"/>
      <c r="AH257" s="316"/>
      <c r="AI257" s="316"/>
      <c r="AJ257" s="316"/>
      <c r="AK257" s="316"/>
      <c r="AL257" s="316"/>
      <c r="AM257" s="316"/>
      <c r="AN257" s="316"/>
      <c r="AO257" s="316"/>
      <c r="AP257" s="316"/>
      <c r="AQ257" s="316"/>
      <c r="AR257" s="316"/>
      <c r="AS257" s="316"/>
      <c r="AT257" s="316"/>
      <c r="AU257" s="316"/>
      <c r="AV257" s="316"/>
      <c r="AW257" s="316"/>
      <c r="AX257" s="316"/>
      <c r="AY257" s="316"/>
      <c r="AZ257" s="316"/>
      <c r="BA257" s="316"/>
      <c r="BB257" s="316"/>
      <c r="BC257" s="316"/>
      <c r="BD257" s="316"/>
      <c r="BE257" s="316"/>
      <c r="BF257" s="316"/>
    </row>
    <row r="258" spans="1:58" ht="15.75" customHeight="1">
      <c r="A258" s="316" t="s">
        <v>453</v>
      </c>
      <c r="B258" s="316"/>
      <c r="C258" s="316"/>
      <c r="D258" s="316"/>
      <c r="E258" s="316"/>
      <c r="F258" s="316"/>
      <c r="G258" s="316"/>
      <c r="H258" s="316"/>
      <c r="I258" s="316"/>
      <c r="J258" s="316"/>
      <c r="K258" s="316"/>
      <c r="L258" s="316"/>
      <c r="M258" s="316"/>
      <c r="N258" s="316"/>
      <c r="O258" s="316"/>
      <c r="P258" s="316"/>
      <c r="Q258" s="316"/>
      <c r="R258" s="316"/>
      <c r="S258" s="316"/>
      <c r="T258" s="316"/>
      <c r="U258" s="316"/>
      <c r="V258" s="316"/>
      <c r="W258" s="316"/>
      <c r="X258" s="316"/>
      <c r="Y258" s="316"/>
      <c r="Z258" s="316"/>
      <c r="AA258" s="316"/>
      <c r="AB258" s="316"/>
      <c r="AC258" s="316"/>
      <c r="AD258" s="316"/>
      <c r="AE258" s="316"/>
      <c r="AF258" s="316"/>
      <c r="AG258" s="316"/>
      <c r="AH258" s="316"/>
      <c r="AI258" s="316"/>
      <c r="AJ258" s="316"/>
      <c r="AK258" s="316"/>
      <c r="AL258" s="316"/>
      <c r="AM258" s="316"/>
      <c r="AN258" s="316"/>
      <c r="AO258" s="316"/>
      <c r="AP258" s="316"/>
      <c r="AQ258" s="316"/>
      <c r="AR258" s="316"/>
      <c r="AS258" s="316"/>
      <c r="AT258" s="316"/>
      <c r="AU258" s="316"/>
      <c r="AV258" s="316"/>
      <c r="AW258" s="316"/>
      <c r="AX258" s="316"/>
      <c r="AY258" s="316"/>
      <c r="AZ258" s="316"/>
      <c r="BA258" s="316"/>
      <c r="BB258" s="316"/>
      <c r="BC258" s="316"/>
      <c r="BD258" s="316"/>
      <c r="BE258" s="316"/>
      <c r="BF258" s="316"/>
    </row>
    <row r="259" spans="1:58" ht="24" customHeight="1">
      <c r="A259" s="358" t="s">
        <v>455</v>
      </c>
      <c r="B259" s="316"/>
      <c r="C259" s="316"/>
      <c r="D259" s="316"/>
      <c r="E259" s="316"/>
      <c r="F259" s="316"/>
      <c r="G259" s="316"/>
      <c r="H259" s="316"/>
      <c r="I259" s="316"/>
      <c r="J259" s="316"/>
      <c r="K259" s="316"/>
      <c r="L259" s="316"/>
      <c r="M259" s="316"/>
      <c r="N259" s="316"/>
      <c r="O259" s="316"/>
      <c r="P259" s="316"/>
      <c r="Q259" s="316"/>
      <c r="R259" s="316"/>
      <c r="S259" s="316"/>
      <c r="T259" s="316"/>
      <c r="U259" s="316"/>
      <c r="V259" s="316"/>
      <c r="W259" s="316"/>
      <c r="X259" s="316"/>
      <c r="Y259" s="316"/>
      <c r="Z259" s="316"/>
      <c r="AA259" s="316"/>
      <c r="AB259" s="316"/>
      <c r="AC259" s="316"/>
      <c r="AD259" s="316"/>
      <c r="AE259" s="316"/>
      <c r="AF259" s="316"/>
      <c r="AG259" s="316"/>
      <c r="AH259" s="316"/>
      <c r="AI259" s="316"/>
      <c r="AJ259" s="316"/>
      <c r="AK259" s="316"/>
      <c r="AL259" s="316"/>
      <c r="AM259" s="316"/>
      <c r="AN259" s="316"/>
      <c r="AO259" s="316"/>
      <c r="AP259" s="316"/>
      <c r="AQ259" s="316"/>
      <c r="AR259" s="316"/>
      <c r="AS259" s="316"/>
      <c r="AT259" s="316"/>
      <c r="AU259" s="316"/>
      <c r="AV259" s="316"/>
      <c r="AW259" s="316"/>
      <c r="AX259" s="316"/>
      <c r="AY259" s="316"/>
      <c r="AZ259" s="316"/>
      <c r="BA259" s="316"/>
      <c r="BB259" s="316"/>
      <c r="BC259" s="316"/>
      <c r="BD259" s="316"/>
      <c r="BE259" s="316"/>
      <c r="BF259" s="316"/>
    </row>
    <row r="260" spans="1:58" ht="3.75" customHeight="1">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4"/>
      <c r="AV260" s="144"/>
      <c r="AW260" s="144"/>
      <c r="AX260" s="144"/>
      <c r="AY260" s="144"/>
      <c r="AZ260" s="145"/>
      <c r="BA260" s="145"/>
      <c r="BB260" s="145"/>
      <c r="BC260" s="145"/>
      <c r="BD260" s="145"/>
      <c r="BE260" s="145"/>
      <c r="BF260" s="145"/>
    </row>
    <row r="261" spans="1:58" ht="57.75" customHeight="1">
      <c r="A261" s="316" t="s">
        <v>456</v>
      </c>
      <c r="B261" s="316"/>
      <c r="C261" s="316"/>
      <c r="D261" s="316"/>
      <c r="E261" s="316"/>
      <c r="F261" s="316"/>
      <c r="G261" s="316"/>
      <c r="H261" s="316"/>
      <c r="I261" s="316"/>
      <c r="J261" s="316"/>
      <c r="K261" s="316"/>
      <c r="L261" s="316"/>
      <c r="M261" s="316"/>
      <c r="N261" s="316"/>
      <c r="O261" s="316"/>
      <c r="P261" s="316"/>
      <c r="Q261" s="316"/>
      <c r="R261" s="316"/>
      <c r="S261" s="316"/>
      <c r="T261" s="316"/>
      <c r="U261" s="316"/>
      <c r="V261" s="316"/>
      <c r="W261" s="316"/>
      <c r="X261" s="316"/>
      <c r="Y261" s="316"/>
      <c r="Z261" s="316"/>
      <c r="AA261" s="316"/>
      <c r="AB261" s="316"/>
      <c r="AC261" s="316"/>
      <c r="AD261" s="316"/>
      <c r="AE261" s="316"/>
      <c r="AF261" s="316"/>
      <c r="AG261" s="316"/>
      <c r="AH261" s="316"/>
      <c r="AI261" s="316"/>
      <c r="AJ261" s="316"/>
      <c r="AK261" s="316"/>
      <c r="AL261" s="316"/>
      <c r="AM261" s="316"/>
      <c r="AN261" s="316"/>
      <c r="AO261" s="316"/>
      <c r="AP261" s="316"/>
      <c r="AQ261" s="316"/>
      <c r="AR261" s="316"/>
      <c r="AS261" s="316"/>
      <c r="AT261" s="316"/>
      <c r="AU261" s="316"/>
      <c r="AV261" s="316"/>
      <c r="AW261" s="316"/>
      <c r="AX261" s="316"/>
      <c r="AY261" s="316"/>
      <c r="AZ261" s="316"/>
      <c r="BA261" s="316"/>
      <c r="BB261" s="316"/>
      <c r="BC261" s="316"/>
      <c r="BD261" s="316"/>
      <c r="BE261" s="316"/>
      <c r="BF261" s="316"/>
    </row>
    <row r="262" spans="1:58" ht="49.5" customHeight="1">
      <c r="A262" s="325" t="s">
        <v>457</v>
      </c>
      <c r="B262" s="325"/>
      <c r="C262" s="325"/>
      <c r="D262" s="325"/>
      <c r="E262" s="325"/>
      <c r="F262" s="325"/>
      <c r="G262" s="325"/>
      <c r="H262" s="325"/>
      <c r="I262" s="325"/>
      <c r="J262" s="325"/>
      <c r="K262" s="325"/>
      <c r="L262" s="325"/>
      <c r="M262" s="325"/>
      <c r="N262" s="325"/>
      <c r="O262" s="325"/>
      <c r="P262" s="325"/>
      <c r="Q262" s="325"/>
      <c r="R262" s="325"/>
      <c r="S262" s="325"/>
      <c r="T262" s="325"/>
      <c r="U262" s="325"/>
      <c r="V262" s="325"/>
      <c r="W262" s="325"/>
      <c r="X262" s="325"/>
      <c r="Y262" s="325"/>
      <c r="Z262" s="325"/>
      <c r="AA262" s="325"/>
      <c r="AB262" s="325"/>
      <c r="AC262" s="325"/>
      <c r="AD262" s="325"/>
      <c r="AE262" s="325"/>
      <c r="AF262" s="325"/>
      <c r="AG262" s="325"/>
      <c r="AH262" s="325"/>
      <c r="AI262" s="325"/>
      <c r="AJ262" s="325"/>
      <c r="AK262" s="325"/>
      <c r="AL262" s="325"/>
      <c r="AM262" s="325"/>
      <c r="AN262" s="325"/>
      <c r="AO262" s="325"/>
      <c r="AP262" s="325"/>
      <c r="AQ262" s="325"/>
      <c r="AR262" s="325"/>
      <c r="AS262" s="325"/>
      <c r="AT262" s="325"/>
      <c r="AU262" s="325"/>
      <c r="AV262" s="325"/>
      <c r="AW262" s="325"/>
      <c r="AX262" s="325"/>
      <c r="AY262" s="325"/>
      <c r="AZ262" s="325"/>
      <c r="BA262" s="325"/>
      <c r="BB262" s="325"/>
      <c r="BC262" s="325"/>
      <c r="BD262" s="325"/>
      <c r="BE262" s="325"/>
      <c r="BF262" s="325"/>
    </row>
    <row r="263" spans="1:58" ht="59.25" customHeight="1">
      <c r="A263" s="325" t="s">
        <v>494</v>
      </c>
      <c r="B263" s="325"/>
      <c r="C263" s="325"/>
      <c r="D263" s="325"/>
      <c r="E263" s="325"/>
      <c r="F263" s="325"/>
      <c r="G263" s="325"/>
      <c r="H263" s="325"/>
      <c r="I263" s="325"/>
      <c r="J263" s="325"/>
      <c r="K263" s="325"/>
      <c r="L263" s="325"/>
      <c r="M263" s="325"/>
      <c r="N263" s="325"/>
      <c r="O263" s="325"/>
      <c r="P263" s="325"/>
      <c r="Q263" s="325"/>
      <c r="R263" s="325"/>
      <c r="S263" s="325"/>
      <c r="T263" s="325"/>
      <c r="U263" s="325"/>
      <c r="V263" s="325"/>
      <c r="W263" s="325"/>
      <c r="X263" s="325"/>
      <c r="Y263" s="325"/>
      <c r="Z263" s="325"/>
      <c r="AA263" s="325"/>
      <c r="AB263" s="325"/>
      <c r="AC263" s="325"/>
      <c r="AD263" s="325"/>
      <c r="AE263" s="325"/>
      <c r="AF263" s="325"/>
      <c r="AG263" s="325"/>
      <c r="AH263" s="325"/>
      <c r="AI263" s="325"/>
      <c r="AJ263" s="325"/>
      <c r="AK263" s="325"/>
      <c r="AL263" s="325"/>
      <c r="AM263" s="325"/>
      <c r="AN263" s="325"/>
      <c r="AO263" s="325"/>
      <c r="AP263" s="325"/>
      <c r="AQ263" s="325"/>
      <c r="AR263" s="325"/>
      <c r="AS263" s="325"/>
      <c r="AT263" s="325"/>
      <c r="AU263" s="325"/>
      <c r="AV263" s="325"/>
      <c r="AW263" s="325"/>
      <c r="AX263" s="325"/>
      <c r="AY263" s="325"/>
      <c r="AZ263" s="325"/>
      <c r="BA263" s="325"/>
      <c r="BB263" s="325"/>
      <c r="BC263" s="325"/>
      <c r="BD263" s="325"/>
      <c r="BE263" s="325"/>
      <c r="BF263" s="325"/>
    </row>
    <row r="264" spans="1:58" ht="35.25" customHeight="1">
      <c r="A264" s="325" t="s">
        <v>461</v>
      </c>
      <c r="B264" s="325"/>
      <c r="C264" s="325"/>
      <c r="D264" s="325"/>
      <c r="E264" s="325"/>
      <c r="F264" s="325"/>
      <c r="G264" s="325"/>
      <c r="H264" s="325"/>
      <c r="I264" s="325"/>
      <c r="J264" s="325"/>
      <c r="K264" s="325"/>
      <c r="L264" s="325"/>
      <c r="M264" s="325"/>
      <c r="N264" s="325"/>
      <c r="O264" s="325"/>
      <c r="P264" s="325"/>
      <c r="Q264" s="325"/>
      <c r="R264" s="325"/>
      <c r="S264" s="325"/>
      <c r="T264" s="325"/>
      <c r="U264" s="325"/>
      <c r="V264" s="325"/>
      <c r="W264" s="325"/>
      <c r="X264" s="325"/>
      <c r="Y264" s="325"/>
      <c r="Z264" s="325"/>
      <c r="AA264" s="325"/>
      <c r="AB264" s="325"/>
      <c r="AC264" s="325"/>
      <c r="AD264" s="325"/>
      <c r="AE264" s="325"/>
      <c r="AF264" s="325"/>
      <c r="AG264" s="325"/>
      <c r="AH264" s="325"/>
      <c r="AI264" s="325"/>
      <c r="AJ264" s="325"/>
      <c r="AK264" s="325"/>
      <c r="AL264" s="325"/>
      <c r="AM264" s="325"/>
      <c r="AN264" s="325"/>
      <c r="AO264" s="325"/>
      <c r="AP264" s="325"/>
      <c r="AQ264" s="325"/>
      <c r="AR264" s="325"/>
      <c r="AS264" s="325"/>
      <c r="AT264" s="325"/>
      <c r="AU264" s="325"/>
      <c r="AV264" s="325"/>
      <c r="AW264" s="325"/>
      <c r="AX264" s="325"/>
      <c r="AY264" s="325"/>
      <c r="AZ264" s="325"/>
      <c r="BA264" s="325"/>
      <c r="BB264" s="325"/>
      <c r="BC264" s="325"/>
      <c r="BD264" s="325"/>
      <c r="BE264" s="325"/>
      <c r="BF264" s="325"/>
    </row>
    <row r="265" spans="1:58" ht="24.75" customHeight="1">
      <c r="A265" s="325" t="s">
        <v>462</v>
      </c>
      <c r="B265" s="325"/>
      <c r="C265" s="325"/>
      <c r="D265" s="325"/>
      <c r="E265" s="325"/>
      <c r="F265" s="325"/>
      <c r="G265" s="325"/>
      <c r="H265" s="325"/>
      <c r="I265" s="325"/>
      <c r="J265" s="325"/>
      <c r="K265" s="325"/>
      <c r="L265" s="325"/>
      <c r="M265" s="325"/>
      <c r="N265" s="325"/>
      <c r="O265" s="325"/>
      <c r="P265" s="325"/>
      <c r="Q265" s="325"/>
      <c r="R265" s="325"/>
      <c r="S265" s="325"/>
      <c r="T265" s="325"/>
      <c r="U265" s="325"/>
      <c r="V265" s="325"/>
      <c r="W265" s="325"/>
      <c r="X265" s="325"/>
      <c r="Y265" s="325"/>
      <c r="Z265" s="325"/>
      <c r="AA265" s="325"/>
      <c r="AB265" s="325"/>
      <c r="AC265" s="325"/>
      <c r="AD265" s="325"/>
      <c r="AE265" s="325"/>
      <c r="AF265" s="325"/>
      <c r="AG265" s="325"/>
      <c r="AH265" s="325"/>
      <c r="AI265" s="325"/>
      <c r="AJ265" s="325"/>
      <c r="AK265" s="325"/>
      <c r="AL265" s="325"/>
      <c r="AM265" s="325"/>
      <c r="AN265" s="325"/>
      <c r="AO265" s="325"/>
      <c r="AP265" s="325"/>
      <c r="AQ265" s="325"/>
      <c r="AR265" s="325"/>
      <c r="AS265" s="325"/>
      <c r="AT265" s="325"/>
      <c r="AU265" s="325"/>
      <c r="AV265" s="325"/>
      <c r="AW265" s="325"/>
      <c r="AX265" s="325"/>
      <c r="AY265" s="325"/>
      <c r="AZ265" s="325"/>
      <c r="BA265" s="325"/>
      <c r="BB265" s="325"/>
      <c r="BC265" s="325"/>
      <c r="BD265" s="325"/>
      <c r="BE265" s="325"/>
      <c r="BF265" s="325"/>
    </row>
    <row r="266" spans="1:58" ht="34.5" customHeight="1">
      <c r="A266" s="316" t="s">
        <v>464</v>
      </c>
      <c r="B266" s="326"/>
      <c r="C266" s="326"/>
      <c r="D266" s="326"/>
      <c r="E266" s="326"/>
      <c r="F266" s="326"/>
      <c r="G266" s="326"/>
      <c r="H266" s="326"/>
      <c r="I266" s="326"/>
      <c r="J266" s="326"/>
      <c r="K266" s="326"/>
      <c r="L266" s="326"/>
      <c r="M266" s="326"/>
      <c r="N266" s="326"/>
      <c r="O266" s="326"/>
      <c r="P266" s="326"/>
      <c r="Q266" s="326"/>
      <c r="R266" s="326"/>
      <c r="S266" s="326"/>
      <c r="T266" s="326"/>
      <c r="U266" s="326"/>
      <c r="V266" s="326"/>
      <c r="W266" s="326"/>
      <c r="X266" s="326"/>
      <c r="Y266" s="326"/>
      <c r="Z266" s="326"/>
      <c r="AA266" s="326"/>
      <c r="AB266" s="326"/>
      <c r="AC266" s="326"/>
      <c r="AD266" s="326"/>
      <c r="AE266" s="326"/>
      <c r="AF266" s="326"/>
      <c r="AG266" s="326"/>
      <c r="AH266" s="326"/>
      <c r="AI266" s="326"/>
      <c r="AJ266" s="326"/>
      <c r="AK266" s="326"/>
      <c r="AL266" s="326"/>
      <c r="AM266" s="326"/>
      <c r="AN266" s="326"/>
      <c r="AO266" s="326"/>
      <c r="AP266" s="326"/>
      <c r="AQ266" s="326"/>
      <c r="AR266" s="326"/>
      <c r="AS266" s="326"/>
      <c r="AT266" s="326"/>
      <c r="AU266" s="326"/>
      <c r="AV266" s="326"/>
      <c r="AW266" s="326"/>
      <c r="AX266" s="326"/>
      <c r="AY266" s="326"/>
      <c r="AZ266" s="326"/>
      <c r="BA266" s="326"/>
      <c r="BB266" s="326"/>
      <c r="BC266" s="326"/>
      <c r="BD266" s="326"/>
      <c r="BE266" s="326"/>
      <c r="BF266" s="326"/>
    </row>
    <row r="267" spans="1:58" ht="13.5" customHeight="1">
      <c r="A267" s="355" t="s">
        <v>466</v>
      </c>
      <c r="B267" s="355"/>
      <c r="C267" s="355"/>
      <c r="D267" s="355"/>
      <c r="E267" s="355"/>
      <c r="F267" s="355"/>
      <c r="G267" s="355"/>
      <c r="H267" s="355"/>
      <c r="I267" s="355"/>
      <c r="J267" s="355"/>
      <c r="K267" s="355"/>
      <c r="L267" s="355"/>
      <c r="M267" s="355"/>
      <c r="N267" s="355"/>
      <c r="O267" s="355"/>
      <c r="P267" s="355"/>
      <c r="Q267" s="355"/>
      <c r="R267" s="355"/>
      <c r="S267" s="355"/>
      <c r="T267" s="355"/>
      <c r="U267" s="355"/>
      <c r="V267" s="355"/>
      <c r="W267" s="355"/>
      <c r="X267" s="355"/>
      <c r="Y267" s="355"/>
      <c r="Z267" s="355"/>
      <c r="AA267" s="355"/>
      <c r="AB267" s="355"/>
      <c r="AC267" s="355"/>
      <c r="AD267" s="355"/>
      <c r="AE267" s="355"/>
      <c r="AF267" s="355"/>
      <c r="AG267" s="355"/>
      <c r="AH267" s="355"/>
      <c r="AI267" s="355"/>
      <c r="AJ267" s="355"/>
      <c r="AK267" s="355"/>
      <c r="AL267" s="355"/>
      <c r="AM267" s="355"/>
      <c r="AN267" s="355"/>
      <c r="AO267" s="355"/>
      <c r="AP267" s="355"/>
      <c r="AQ267" s="355"/>
      <c r="AR267" s="355"/>
      <c r="AS267" s="355"/>
      <c r="AT267" s="355"/>
      <c r="AU267" s="355"/>
      <c r="AV267" s="355"/>
      <c r="AW267" s="355"/>
      <c r="AX267" s="355"/>
      <c r="AY267" s="355"/>
      <c r="AZ267" s="355"/>
      <c r="BA267" s="355"/>
      <c r="BB267" s="355"/>
      <c r="BC267" s="355"/>
      <c r="BD267" s="355"/>
      <c r="BE267" s="355"/>
      <c r="BF267" s="355"/>
    </row>
    <row r="273" spans="17:58" ht="9.9" customHeight="1">
      <c r="Q273" s="142"/>
    </row>
    <row r="278" spans="17:58" ht="6" customHeight="1"/>
    <row r="279" spans="17:58" ht="17.25" customHeight="1">
      <c r="AU279" s="310" t="s">
        <v>305</v>
      </c>
      <c r="AV279" s="310"/>
      <c r="AW279" s="310"/>
      <c r="AX279" s="310"/>
      <c r="AY279" s="310"/>
      <c r="AZ279" s="311" t="s">
        <v>340</v>
      </c>
      <c r="BA279" s="311"/>
      <c r="BB279" s="311"/>
      <c r="BC279" s="311"/>
      <c r="BD279" s="311"/>
      <c r="BE279" s="311"/>
      <c r="BF279" s="311"/>
    </row>
  </sheetData>
  <sheetProtection password="89B2" sheet="1" objects="1" scenarios="1" selectLockedCells="1"/>
  <mergeCells count="779">
    <mergeCell ref="AM173:AO174"/>
    <mergeCell ref="AH173:AJ174"/>
    <mergeCell ref="A146:BF146"/>
    <mergeCell ref="T164:U164"/>
    <mergeCell ref="C171:C174"/>
    <mergeCell ref="N167:Q167"/>
    <mergeCell ref="AB172:AC172"/>
    <mergeCell ref="T170:U170"/>
    <mergeCell ref="X170:Y170"/>
    <mergeCell ref="R169:U169"/>
    <mergeCell ref="Z171:AA172"/>
    <mergeCell ref="AB170:AC170"/>
    <mergeCell ref="I90:AG91"/>
    <mergeCell ref="R167:U167"/>
    <mergeCell ref="AR161:AU162"/>
    <mergeCell ref="R157:T158"/>
    <mergeCell ref="V157:X158"/>
    <mergeCell ref="N159:P160"/>
    <mergeCell ref="N163:P164"/>
    <mergeCell ref="D162:H162"/>
    <mergeCell ref="A90:H91"/>
    <mergeCell ref="Z167:AC167"/>
    <mergeCell ref="AH90:AP91"/>
    <mergeCell ref="AQ90:AW91"/>
    <mergeCell ref="AR173:AT174"/>
    <mergeCell ref="BB167:BF167"/>
    <mergeCell ref="AM169:AQ169"/>
    <mergeCell ref="AM167:AQ167"/>
    <mergeCell ref="AH169:AL169"/>
    <mergeCell ref="AH167:AL167"/>
    <mergeCell ref="AB85:AM86"/>
    <mergeCell ref="AN85:AW86"/>
    <mergeCell ref="AX85:BF86"/>
    <mergeCell ref="AK164:AL164"/>
    <mergeCell ref="BE124:BF124"/>
    <mergeCell ref="E120:BF120"/>
    <mergeCell ref="I115:P116"/>
    <mergeCell ref="G115:G116"/>
    <mergeCell ref="AR163:AT164"/>
    <mergeCell ref="AP164:AQ164"/>
    <mergeCell ref="V152:Y152"/>
    <mergeCell ref="Z152:AC152"/>
    <mergeCell ref="AD152:AG152"/>
    <mergeCell ref="AH152:AL152"/>
    <mergeCell ref="V155:X156"/>
    <mergeCell ref="AH161:AK162"/>
    <mergeCell ref="AM161:AP162"/>
    <mergeCell ref="V167:Y167"/>
    <mergeCell ref="AR171:AT172"/>
    <mergeCell ref="AF168:AG168"/>
    <mergeCell ref="AD165:AE166"/>
    <mergeCell ref="AK166:AL166"/>
    <mergeCell ref="AF166:AG166"/>
    <mergeCell ref="AZ168:BA168"/>
    <mergeCell ref="AM171:AO172"/>
    <mergeCell ref="AZ172:BA172"/>
    <mergeCell ref="AK168:AL168"/>
    <mergeCell ref="AP168:AQ168"/>
    <mergeCell ref="AK172:AL172"/>
    <mergeCell ref="AK170:AL170"/>
    <mergeCell ref="AU168:AV168"/>
    <mergeCell ref="AD169:AG169"/>
    <mergeCell ref="AP172:AQ172"/>
    <mergeCell ref="AW169:BA169"/>
    <mergeCell ref="AW167:BA167"/>
    <mergeCell ref="AR169:AV169"/>
    <mergeCell ref="AR167:AV167"/>
    <mergeCell ref="AD171:AE172"/>
    <mergeCell ref="BB171:BD172"/>
    <mergeCell ref="BB173:BD174"/>
    <mergeCell ref="BB161:BE162"/>
    <mergeCell ref="AK174:AL174"/>
    <mergeCell ref="AF174:AG174"/>
    <mergeCell ref="AW173:AY174"/>
    <mergeCell ref="AZ164:BA164"/>
    <mergeCell ref="AF172:AG172"/>
    <mergeCell ref="AH171:AJ172"/>
    <mergeCell ref="AF170:AG170"/>
    <mergeCell ref="AZ170:BA170"/>
    <mergeCell ref="AH165:AJ166"/>
    <mergeCell ref="AW163:AY164"/>
    <mergeCell ref="AZ174:BA174"/>
    <mergeCell ref="AU174:AV174"/>
    <mergeCell ref="AP174:AQ174"/>
    <mergeCell ref="AU164:AV164"/>
    <mergeCell ref="AF164:AG164"/>
    <mergeCell ref="AU172:AV172"/>
    <mergeCell ref="AD167:AG167"/>
    <mergeCell ref="BE174:BF174"/>
    <mergeCell ref="BE172:BF172"/>
    <mergeCell ref="AP170:AQ170"/>
    <mergeCell ref="AU170:AV170"/>
    <mergeCell ref="T168:U168"/>
    <mergeCell ref="R165:S166"/>
    <mergeCell ref="V165:W166"/>
    <mergeCell ref="AM163:AO164"/>
    <mergeCell ref="BB159:BE160"/>
    <mergeCell ref="AD161:AF162"/>
    <mergeCell ref="P174:Q174"/>
    <mergeCell ref="L170:M170"/>
    <mergeCell ref="P180:Q180"/>
    <mergeCell ref="L180:M180"/>
    <mergeCell ref="P170:Q170"/>
    <mergeCell ref="P168:Q168"/>
    <mergeCell ref="V169:Y169"/>
    <mergeCell ref="Z169:AC169"/>
    <mergeCell ref="AW171:AY172"/>
    <mergeCell ref="R171:S172"/>
    <mergeCell ref="T172:U172"/>
    <mergeCell ref="V171:W172"/>
    <mergeCell ref="X172:Y172"/>
    <mergeCell ref="BB163:BD164"/>
    <mergeCell ref="N175:Q175"/>
    <mergeCell ref="BB175:BF175"/>
    <mergeCell ref="BE178:BF178"/>
    <mergeCell ref="BE170:BF170"/>
    <mergeCell ref="N177:Q177"/>
    <mergeCell ref="N171:O172"/>
    <mergeCell ref="N169:Q169"/>
    <mergeCell ref="D178:H178"/>
    <mergeCell ref="D174:H174"/>
    <mergeCell ref="P176:Q176"/>
    <mergeCell ref="L182:M182"/>
    <mergeCell ref="N179:O180"/>
    <mergeCell ref="L176:M176"/>
    <mergeCell ref="P178:Q178"/>
    <mergeCell ref="L178:M178"/>
    <mergeCell ref="L174:M174"/>
    <mergeCell ref="N173:O174"/>
    <mergeCell ref="N181:O182"/>
    <mergeCell ref="L172:M172"/>
    <mergeCell ref="D182:H182"/>
    <mergeCell ref="D180:H180"/>
    <mergeCell ref="P172:Q172"/>
    <mergeCell ref="I175:K176"/>
    <mergeCell ref="I177:K178"/>
    <mergeCell ref="I179:K180"/>
    <mergeCell ref="V175:Y175"/>
    <mergeCell ref="R175:U175"/>
    <mergeCell ref="R177:U177"/>
    <mergeCell ref="V177:Y177"/>
    <mergeCell ref="X178:Y178"/>
    <mergeCell ref="R173:S174"/>
    <mergeCell ref="T174:U174"/>
    <mergeCell ref="AF176:AG176"/>
    <mergeCell ref="AB176:AC176"/>
    <mergeCell ref="X176:Y176"/>
    <mergeCell ref="AF178:AG178"/>
    <mergeCell ref="AB178:AC178"/>
    <mergeCell ref="Z173:AA174"/>
    <mergeCell ref="AD173:AE174"/>
    <mergeCell ref="AB174:AC174"/>
    <mergeCell ref="A71:BF72"/>
    <mergeCell ref="A73:H74"/>
    <mergeCell ref="L168:M168"/>
    <mergeCell ref="X168:Y168"/>
    <mergeCell ref="Z165:AA166"/>
    <mergeCell ref="AB168:AC168"/>
    <mergeCell ref="AB166:AC166"/>
    <mergeCell ref="X166:Y166"/>
    <mergeCell ref="L166:M166"/>
    <mergeCell ref="P166:Q166"/>
    <mergeCell ref="V163:W164"/>
    <mergeCell ref="N165:O166"/>
    <mergeCell ref="X164:Y164"/>
    <mergeCell ref="R159:T160"/>
    <mergeCell ref="V159:X160"/>
    <mergeCell ref="AD163:AE164"/>
    <mergeCell ref="Z163:AA164"/>
    <mergeCell ref="AB164:AC164"/>
    <mergeCell ref="R161:T162"/>
    <mergeCell ref="V161:X162"/>
    <mergeCell ref="Z161:AB162"/>
    <mergeCell ref="T166:U166"/>
    <mergeCell ref="AW161:AZ162"/>
    <mergeCell ref="N157:P158"/>
    <mergeCell ref="A75:G77"/>
    <mergeCell ref="I75:Z77"/>
    <mergeCell ref="AB75:AL77"/>
    <mergeCell ref="AN75:AV77"/>
    <mergeCell ref="AX75:BE77"/>
    <mergeCell ref="A83:BF84"/>
    <mergeCell ref="A85:H86"/>
    <mergeCell ref="A109:BF110"/>
    <mergeCell ref="A152:B152"/>
    <mergeCell ref="N152:Q152"/>
    <mergeCell ref="AM152:AQ152"/>
    <mergeCell ref="AR152:AV152"/>
    <mergeCell ref="AW152:BA152"/>
    <mergeCell ref="BB152:BF152"/>
    <mergeCell ref="A78:H79"/>
    <mergeCell ref="I78:AG79"/>
    <mergeCell ref="AH78:AP79"/>
    <mergeCell ref="AQ78:AW79"/>
    <mergeCell ref="AX78:BF79"/>
    <mergeCell ref="A80:G82"/>
    <mergeCell ref="I80:AF82"/>
    <mergeCell ref="AX87:BE89"/>
    <mergeCell ref="I85:AA86"/>
    <mergeCell ref="A97:BF98"/>
    <mergeCell ref="F51:G52"/>
    <mergeCell ref="J51:O52"/>
    <mergeCell ref="AC51:AD52"/>
    <mergeCell ref="AG48:AO49"/>
    <mergeCell ref="AC48:AD49"/>
    <mergeCell ref="T48:Y49"/>
    <mergeCell ref="P48:Q49"/>
    <mergeCell ref="AG70:BE70"/>
    <mergeCell ref="P70:AE70"/>
    <mergeCell ref="A70:N70"/>
    <mergeCell ref="B55:C56"/>
    <mergeCell ref="F55:G56"/>
    <mergeCell ref="I73:AA74"/>
    <mergeCell ref="AB73:AM74"/>
    <mergeCell ref="AH80:AO82"/>
    <mergeCell ref="AQ80:AV82"/>
    <mergeCell ref="AX80:BE82"/>
    <mergeCell ref="AN73:AW74"/>
    <mergeCell ref="AX73:BF74"/>
    <mergeCell ref="A13:J14"/>
    <mergeCell ref="A15:J16"/>
    <mergeCell ref="AH42:AH43"/>
    <mergeCell ref="AC42:AC43"/>
    <mergeCell ref="AI42:AK43"/>
    <mergeCell ref="AD42:AG43"/>
    <mergeCell ref="AT31:AT32"/>
    <mergeCell ref="AS34:AU35"/>
    <mergeCell ref="AV34:AV35"/>
    <mergeCell ref="AW34:AZ35"/>
    <mergeCell ref="AL34:AQ35"/>
    <mergeCell ref="I37:BD39"/>
    <mergeCell ref="I40:T40"/>
    <mergeCell ref="AM40:AT40"/>
    <mergeCell ref="Z42:AB43"/>
    <mergeCell ref="AI40:AK40"/>
    <mergeCell ref="AD40:AG40"/>
    <mergeCell ref="K11:BF12"/>
    <mergeCell ref="K13:BF14"/>
    <mergeCell ref="K15:BF16"/>
    <mergeCell ref="Z34:AB35"/>
    <mergeCell ref="Z31:AB32"/>
    <mergeCell ref="V17:AQ18"/>
    <mergeCell ref="AR17:BF18"/>
    <mergeCell ref="AS20:AV20"/>
    <mergeCell ref="AX20:BA20"/>
    <mergeCell ref="AX22:BA22"/>
    <mergeCell ref="AM31:AN32"/>
    <mergeCell ref="AC34:AC35"/>
    <mergeCell ref="F27:O28"/>
    <mergeCell ref="F31:N32"/>
    <mergeCell ref="Q27:S28"/>
    <mergeCell ref="Q31:X32"/>
    <mergeCell ref="AC31:AC32"/>
    <mergeCell ref="F29:X29"/>
    <mergeCell ref="AD34:AF35"/>
    <mergeCell ref="AG34:AG35"/>
    <mergeCell ref="F34:Y35"/>
    <mergeCell ref="AB21:AD22"/>
    <mergeCell ref="AH31:AH32"/>
    <mergeCell ref="AY31:AY32"/>
    <mergeCell ref="A1:S8"/>
    <mergeCell ref="T1:AC4"/>
    <mergeCell ref="AV1:BF8"/>
    <mergeCell ref="T5:AU8"/>
    <mergeCell ref="AD1:AU4"/>
    <mergeCell ref="AB20:AE20"/>
    <mergeCell ref="B48:C49"/>
    <mergeCell ref="J48:M49"/>
    <mergeCell ref="AV48:BE49"/>
    <mergeCell ref="AK20:AP20"/>
    <mergeCell ref="A17:U18"/>
    <mergeCell ref="A22:U22"/>
    <mergeCell ref="A21:U21"/>
    <mergeCell ref="AF20:AJ20"/>
    <mergeCell ref="A20:U20"/>
    <mergeCell ref="A24:BF25"/>
    <mergeCell ref="B27:C28"/>
    <mergeCell ref="B31:C32"/>
    <mergeCell ref="B34:C35"/>
    <mergeCell ref="F48:G49"/>
    <mergeCell ref="A9:J10"/>
    <mergeCell ref="K9:BF10"/>
    <mergeCell ref="A11:J12"/>
    <mergeCell ref="I42:U43"/>
    <mergeCell ref="AX90:BF91"/>
    <mergeCell ref="A87:G89"/>
    <mergeCell ref="I87:Z89"/>
    <mergeCell ref="AB87:AL89"/>
    <mergeCell ref="AN87:AV89"/>
    <mergeCell ref="A99:AH100"/>
    <mergeCell ref="AK195:AL195"/>
    <mergeCell ref="L195:M195"/>
    <mergeCell ref="A101:AG103"/>
    <mergeCell ref="AW99:BF100"/>
    <mergeCell ref="AI99:AV100"/>
    <mergeCell ref="AI101:AU103"/>
    <mergeCell ref="AW101:BE103"/>
    <mergeCell ref="A92:G94"/>
    <mergeCell ref="I92:AF94"/>
    <mergeCell ref="AH92:AO94"/>
    <mergeCell ref="AQ92:AV94"/>
    <mergeCell ref="AX92:BE94"/>
    <mergeCell ref="AU95:AY95"/>
    <mergeCell ref="AZ95:BF95"/>
    <mergeCell ref="T176:U176"/>
    <mergeCell ref="T178:U178"/>
    <mergeCell ref="V173:W174"/>
    <mergeCell ref="X174:Y174"/>
    <mergeCell ref="BB217:BD217"/>
    <mergeCell ref="AE217:BA217"/>
    <mergeCell ref="AM192:AO193"/>
    <mergeCell ref="AR192:AT193"/>
    <mergeCell ref="AW192:AY193"/>
    <mergeCell ref="BB192:BD193"/>
    <mergeCell ref="AK193:AL193"/>
    <mergeCell ref="A199:AD199"/>
    <mergeCell ref="AK180:AL180"/>
    <mergeCell ref="T180:U180"/>
    <mergeCell ref="V181:W182"/>
    <mergeCell ref="V179:W180"/>
    <mergeCell ref="X180:Y180"/>
    <mergeCell ref="AD192:AE193"/>
    <mergeCell ref="AU191:AV191"/>
    <mergeCell ref="AZ191:BA191"/>
    <mergeCell ref="AW179:AY180"/>
    <mergeCell ref="AR179:AT180"/>
    <mergeCell ref="AP184:AQ184"/>
    <mergeCell ref="AE198:BD198"/>
    <mergeCell ref="AB193:AC193"/>
    <mergeCell ref="AF193:AG193"/>
    <mergeCell ref="AB195:AC195"/>
    <mergeCell ref="AF195:AG195"/>
    <mergeCell ref="AE215:BD215"/>
    <mergeCell ref="AE216:BD216"/>
    <mergeCell ref="BE200:BF200"/>
    <mergeCell ref="BE202:BF202"/>
    <mergeCell ref="BE205:BF205"/>
    <mergeCell ref="A200:AD200"/>
    <mergeCell ref="A212:BF212"/>
    <mergeCell ref="AE202:BD202"/>
    <mergeCell ref="AE205:BD205"/>
    <mergeCell ref="A206:AD206"/>
    <mergeCell ref="AE206:BD206"/>
    <mergeCell ref="BE211:BF211"/>
    <mergeCell ref="BE229:BF229"/>
    <mergeCell ref="A252:BF252"/>
    <mergeCell ref="A256:BF256"/>
    <mergeCell ref="A254:BF254"/>
    <mergeCell ref="A255:BF255"/>
    <mergeCell ref="L221:M221"/>
    <mergeCell ref="A253:BF253"/>
    <mergeCell ref="AQ221:BD223"/>
    <mergeCell ref="BE199:BF199"/>
    <mergeCell ref="BE201:BF201"/>
    <mergeCell ref="A204:BF204"/>
    <mergeCell ref="A208:AD208"/>
    <mergeCell ref="A209:AD209"/>
    <mergeCell ref="A211:AD211"/>
    <mergeCell ref="AE211:BD211"/>
    <mergeCell ref="AE199:BD199"/>
    <mergeCell ref="A213:AD213"/>
    <mergeCell ref="BE206:BF206"/>
    <mergeCell ref="A214:AD214"/>
    <mergeCell ref="A215:AD215"/>
    <mergeCell ref="A216:AD216"/>
    <mergeCell ref="A217:AD217"/>
    <mergeCell ref="AE213:BD213"/>
    <mergeCell ref="AE214:BD214"/>
    <mergeCell ref="BE198:BF198"/>
    <mergeCell ref="A202:AD202"/>
    <mergeCell ref="A197:BF197"/>
    <mergeCell ref="A198:AD198"/>
    <mergeCell ref="AE200:BD200"/>
    <mergeCell ref="A205:AD205"/>
    <mergeCell ref="A262:BF262"/>
    <mergeCell ref="A218:BF219"/>
    <mergeCell ref="AA223:AB223"/>
    <mergeCell ref="L223:M223"/>
    <mergeCell ref="A221:K221"/>
    <mergeCell ref="BE213:BF213"/>
    <mergeCell ref="BE214:BF214"/>
    <mergeCell ref="BE216:BF216"/>
    <mergeCell ref="BE217:BF217"/>
    <mergeCell ref="BE215:BF215"/>
    <mergeCell ref="AO238:AP238"/>
    <mergeCell ref="A257:BF257"/>
    <mergeCell ref="A243:BF243"/>
    <mergeCell ref="A223:K223"/>
    <mergeCell ref="A224:AP225"/>
    <mergeCell ref="N221:Z223"/>
    <mergeCell ref="AC221:AN221"/>
    <mergeCell ref="AC223:AN223"/>
    <mergeCell ref="P195:Q195"/>
    <mergeCell ref="T195:U195"/>
    <mergeCell ref="X195:Y195"/>
    <mergeCell ref="B126:C127"/>
    <mergeCell ref="G129:G130"/>
    <mergeCell ref="B128:C129"/>
    <mergeCell ref="E119:BF119"/>
    <mergeCell ref="Z129:AK130"/>
    <mergeCell ref="E126:BF127"/>
    <mergeCell ref="E132:BF133"/>
    <mergeCell ref="G135:G136"/>
    <mergeCell ref="I135:P136"/>
    <mergeCell ref="X135:X136"/>
    <mergeCell ref="Z135:AK136"/>
    <mergeCell ref="I129:P130"/>
    <mergeCell ref="X129:X130"/>
    <mergeCell ref="A153:B160"/>
    <mergeCell ref="D164:H164"/>
    <mergeCell ref="C152:H152"/>
    <mergeCell ref="I152:M152"/>
    <mergeCell ref="C155:C158"/>
    <mergeCell ref="D154:H154"/>
    <mergeCell ref="C163:C166"/>
    <mergeCell ref="D166:H166"/>
    <mergeCell ref="AW159:AZ160"/>
    <mergeCell ref="AR165:AT166"/>
    <mergeCell ref="AH163:AJ164"/>
    <mergeCell ref="AD159:AF160"/>
    <mergeCell ref="AR159:AU160"/>
    <mergeCell ref="AG148:AP149"/>
    <mergeCell ref="AS148:AT149"/>
    <mergeCell ref="AV148:BD149"/>
    <mergeCell ref="AR155:AU156"/>
    <mergeCell ref="AW155:AZ156"/>
    <mergeCell ref="AM155:AP156"/>
    <mergeCell ref="AD157:AF158"/>
    <mergeCell ref="D158:H158"/>
    <mergeCell ref="D156:H156"/>
    <mergeCell ref="Z153:AB154"/>
    <mergeCell ref="AD153:AF154"/>
    <mergeCell ref="AH153:AK154"/>
    <mergeCell ref="AM153:AP154"/>
    <mergeCell ref="AR153:AU154"/>
    <mergeCell ref="AW153:AZ154"/>
    <mergeCell ref="BB153:BE154"/>
    <mergeCell ref="AH157:AK158"/>
    <mergeCell ref="BE137:BF137"/>
    <mergeCell ref="O148:P149"/>
    <mergeCell ref="R163:S164"/>
    <mergeCell ref="A161:B168"/>
    <mergeCell ref="N161:P162"/>
    <mergeCell ref="BE164:BF164"/>
    <mergeCell ref="BE166:BF166"/>
    <mergeCell ref="AZ166:BA166"/>
    <mergeCell ref="BE168:BF168"/>
    <mergeCell ref="AP166:AQ166"/>
    <mergeCell ref="AW165:AY166"/>
    <mergeCell ref="BB165:BD166"/>
    <mergeCell ref="AM165:AO166"/>
    <mergeCell ref="AU166:AV166"/>
    <mergeCell ref="BB155:BE156"/>
    <mergeCell ref="AR157:AU158"/>
    <mergeCell ref="AW157:AZ158"/>
    <mergeCell ref="BB157:BE158"/>
    <mergeCell ref="Z155:AB156"/>
    <mergeCell ref="AD155:AF156"/>
    <mergeCell ref="AH155:AK156"/>
    <mergeCell ref="Z157:AB158"/>
    <mergeCell ref="R148:Z149"/>
    <mergeCell ref="AD148:AE149"/>
    <mergeCell ref="E112:BF112"/>
    <mergeCell ref="E113:BF113"/>
    <mergeCell ref="I122:P123"/>
    <mergeCell ref="X122:X123"/>
    <mergeCell ref="Z122:AK123"/>
    <mergeCell ref="BE150:BF150"/>
    <mergeCell ref="A151:BF151"/>
    <mergeCell ref="A144:BF145"/>
    <mergeCell ref="AH159:AK160"/>
    <mergeCell ref="AM159:AP160"/>
    <mergeCell ref="N153:P154"/>
    <mergeCell ref="R153:T154"/>
    <mergeCell ref="V153:X154"/>
    <mergeCell ref="N155:P156"/>
    <mergeCell ref="R155:T156"/>
    <mergeCell ref="B148:C149"/>
    <mergeCell ref="AM157:AP158"/>
    <mergeCell ref="Z159:AB160"/>
    <mergeCell ref="R152:U152"/>
    <mergeCell ref="B112:C113"/>
    <mergeCell ref="B119:C120"/>
    <mergeCell ref="X115:X116"/>
    <mergeCell ref="Z115:AK116"/>
    <mergeCell ref="G122:G123"/>
    <mergeCell ref="BE176:BF176"/>
    <mergeCell ref="AZ176:BA176"/>
    <mergeCell ref="AU176:AV176"/>
    <mergeCell ref="AP176:AQ176"/>
    <mergeCell ref="AF182:AG182"/>
    <mergeCell ref="AW181:AY182"/>
    <mergeCell ref="AM179:AO180"/>
    <mergeCell ref="AD179:AE180"/>
    <mergeCell ref="AU182:AV182"/>
    <mergeCell ref="AU180:AV180"/>
    <mergeCell ref="AP180:AQ180"/>
    <mergeCell ref="BE180:BF180"/>
    <mergeCell ref="AH181:AJ182"/>
    <mergeCell ref="AZ180:BA180"/>
    <mergeCell ref="AW177:BA177"/>
    <mergeCell ref="AR181:AT182"/>
    <mergeCell ref="BB179:BD180"/>
    <mergeCell ref="AU178:AV178"/>
    <mergeCell ref="AP178:AQ178"/>
    <mergeCell ref="AZ178:BA178"/>
    <mergeCell ref="BB177:BF177"/>
    <mergeCell ref="AK178:AL178"/>
    <mergeCell ref="AW175:BA175"/>
    <mergeCell ref="AR177:AV177"/>
    <mergeCell ref="AR175:AV175"/>
    <mergeCell ref="AM177:AQ177"/>
    <mergeCell ref="AM175:AQ175"/>
    <mergeCell ref="AH177:AL177"/>
    <mergeCell ref="AH175:AL175"/>
    <mergeCell ref="AD175:AG175"/>
    <mergeCell ref="Z175:AC175"/>
    <mergeCell ref="Z177:AC177"/>
    <mergeCell ref="AD177:AG177"/>
    <mergeCell ref="AK176:AL176"/>
    <mergeCell ref="Z183:AC183"/>
    <mergeCell ref="BE182:BF182"/>
    <mergeCell ref="AH179:AJ180"/>
    <mergeCell ref="AD188:AG188"/>
    <mergeCell ref="Z188:AC188"/>
    <mergeCell ref="AF184:AG184"/>
    <mergeCell ref="AB184:AC184"/>
    <mergeCell ref="BB190:BD191"/>
    <mergeCell ref="AB191:AC191"/>
    <mergeCell ref="AD187:AG187"/>
    <mergeCell ref="AR190:AT191"/>
    <mergeCell ref="AH187:AL187"/>
    <mergeCell ref="AM187:AQ187"/>
    <mergeCell ref="AR187:AV187"/>
    <mergeCell ref="AW187:BA187"/>
    <mergeCell ref="AP191:AQ191"/>
    <mergeCell ref="AW190:AY191"/>
    <mergeCell ref="AU189:AV189"/>
    <mergeCell ref="AZ189:BA189"/>
    <mergeCell ref="AM188:AQ188"/>
    <mergeCell ref="AH188:AL188"/>
    <mergeCell ref="BB183:BF183"/>
    <mergeCell ref="AW183:BA183"/>
    <mergeCell ref="BE184:BF184"/>
    <mergeCell ref="I183:K184"/>
    <mergeCell ref="J187:M187"/>
    <mergeCell ref="BB187:BF187"/>
    <mergeCell ref="A201:AD201"/>
    <mergeCell ref="AE201:BD201"/>
    <mergeCell ref="AZ184:BA184"/>
    <mergeCell ref="AP195:AQ195"/>
    <mergeCell ref="AU185:AY185"/>
    <mergeCell ref="AZ185:BF185"/>
    <mergeCell ref="Z192:AA193"/>
    <mergeCell ref="AU195:AV195"/>
    <mergeCell ref="AZ195:BA195"/>
    <mergeCell ref="V192:W193"/>
    <mergeCell ref="AF191:AG191"/>
    <mergeCell ref="AK191:AL191"/>
    <mergeCell ref="T184:U184"/>
    <mergeCell ref="P184:Q184"/>
    <mergeCell ref="Z187:AC187"/>
    <mergeCell ref="A177:B184"/>
    <mergeCell ref="R179:S180"/>
    <mergeCell ref="AK184:AL184"/>
    <mergeCell ref="AF180:AG180"/>
    <mergeCell ref="AB180:AC180"/>
    <mergeCell ref="AD183:AG183"/>
    <mergeCell ref="AH192:AJ193"/>
    <mergeCell ref="BE191:BF191"/>
    <mergeCell ref="N192:O193"/>
    <mergeCell ref="R192:S193"/>
    <mergeCell ref="AP193:AQ193"/>
    <mergeCell ref="AU193:AV193"/>
    <mergeCell ref="AZ193:BA193"/>
    <mergeCell ref="BE193:BF193"/>
    <mergeCell ref="BE189:BF189"/>
    <mergeCell ref="N190:O191"/>
    <mergeCell ref="R190:S191"/>
    <mergeCell ref="V190:W191"/>
    <mergeCell ref="Z190:AA191"/>
    <mergeCell ref="AD190:AE191"/>
    <mergeCell ref="AH190:AJ191"/>
    <mergeCell ref="AM190:AO191"/>
    <mergeCell ref="AB189:AC189"/>
    <mergeCell ref="AF189:AG189"/>
    <mergeCell ref="X193:Y193"/>
    <mergeCell ref="X184:Y184"/>
    <mergeCell ref="L189:M189"/>
    <mergeCell ref="P189:Q189"/>
    <mergeCell ref="A267:BF267"/>
    <mergeCell ref="AU242:AY242"/>
    <mergeCell ref="AZ242:BF242"/>
    <mergeCell ref="A196:H196"/>
    <mergeCell ref="A258:BF258"/>
    <mergeCell ref="A259:BF259"/>
    <mergeCell ref="A263:BF263"/>
    <mergeCell ref="A265:BF265"/>
    <mergeCell ref="C190:C193"/>
    <mergeCell ref="BB194:BF194"/>
    <mergeCell ref="AM194:AQ194"/>
    <mergeCell ref="AH194:AL194"/>
    <mergeCell ref="P191:Q191"/>
    <mergeCell ref="T191:U191"/>
    <mergeCell ref="X191:Y191"/>
    <mergeCell ref="AK189:AL189"/>
    <mergeCell ref="AP189:AQ189"/>
    <mergeCell ref="AO221:AP221"/>
    <mergeCell ref="A207:BF207"/>
    <mergeCell ref="P193:Q193"/>
    <mergeCell ref="T193:U193"/>
    <mergeCell ref="C179:C182"/>
    <mergeCell ref="Z196:AA196"/>
    <mergeCell ref="L196:M196"/>
    <mergeCell ref="N196:O196"/>
    <mergeCell ref="AU196:AV196"/>
    <mergeCell ref="AW196:AY196"/>
    <mergeCell ref="L193:M193"/>
    <mergeCell ref="L184:M184"/>
    <mergeCell ref="Z179:AA180"/>
    <mergeCell ref="N187:Q187"/>
    <mergeCell ref="R187:U187"/>
    <mergeCell ref="V187:Y187"/>
    <mergeCell ref="V183:Y183"/>
    <mergeCell ref="R183:U183"/>
    <mergeCell ref="N183:Q183"/>
    <mergeCell ref="V188:Y188"/>
    <mergeCell ref="R188:U188"/>
    <mergeCell ref="N188:Q188"/>
    <mergeCell ref="I194:K195"/>
    <mergeCell ref="T182:U182"/>
    <mergeCell ref="T189:U189"/>
    <mergeCell ref="X189:Y189"/>
    <mergeCell ref="AW194:BA194"/>
    <mergeCell ref="AR194:AV194"/>
    <mergeCell ref="BE108:BF108"/>
    <mergeCell ref="BE116:BF117"/>
    <mergeCell ref="E140:BD143"/>
    <mergeCell ref="BE142:BF142"/>
    <mergeCell ref="AZ196:BA196"/>
    <mergeCell ref="BB196:BD196"/>
    <mergeCell ref="BE196:BF196"/>
    <mergeCell ref="AB196:AC196"/>
    <mergeCell ref="AD196:AE196"/>
    <mergeCell ref="AF196:AG196"/>
    <mergeCell ref="AH196:AJ196"/>
    <mergeCell ref="AK196:AL196"/>
    <mergeCell ref="AM196:AO196"/>
    <mergeCell ref="AP196:AQ196"/>
    <mergeCell ref="AR196:AT196"/>
    <mergeCell ref="BE195:BF195"/>
    <mergeCell ref="D193:H193"/>
    <mergeCell ref="P196:Q196"/>
    <mergeCell ref="R196:S196"/>
    <mergeCell ref="T196:U196"/>
    <mergeCell ref="V196:W196"/>
    <mergeCell ref="X196:Y196"/>
    <mergeCell ref="I196:K196"/>
    <mergeCell ref="I173:K174"/>
    <mergeCell ref="AU279:AY279"/>
    <mergeCell ref="AZ279:BF279"/>
    <mergeCell ref="BE208:BF208"/>
    <mergeCell ref="BE209:BF209"/>
    <mergeCell ref="A251:BF251"/>
    <mergeCell ref="A249:BF249"/>
    <mergeCell ref="A248:BF248"/>
    <mergeCell ref="A247:BF247"/>
    <mergeCell ref="A246:BF246"/>
    <mergeCell ref="A245:BF245"/>
    <mergeCell ref="A244:BF244"/>
    <mergeCell ref="A250:BF250"/>
    <mergeCell ref="AE208:BD208"/>
    <mergeCell ref="AE209:BD209"/>
    <mergeCell ref="A210:BF210"/>
    <mergeCell ref="A264:BF264"/>
    <mergeCell ref="A266:BF266"/>
    <mergeCell ref="BE223:BF223"/>
    <mergeCell ref="AO223:AP223"/>
    <mergeCell ref="A239:BF241"/>
    <mergeCell ref="A261:BF261"/>
    <mergeCell ref="BE238:BF238"/>
    <mergeCell ref="BE233:BF233"/>
    <mergeCell ref="BE228:BF228"/>
    <mergeCell ref="A104:BF104"/>
    <mergeCell ref="E105:BD108"/>
    <mergeCell ref="A139:BF139"/>
    <mergeCell ref="A203:BF203"/>
    <mergeCell ref="D172:H172"/>
    <mergeCell ref="I192:K193"/>
    <mergeCell ref="AF21:AI22"/>
    <mergeCell ref="AJ21:AJ22"/>
    <mergeCell ref="AK21:AP22"/>
    <mergeCell ref="AI29:AK29"/>
    <mergeCell ref="AD29:AG29"/>
    <mergeCell ref="Z29:AB29"/>
    <mergeCell ref="AZ29:BB29"/>
    <mergeCell ref="AU29:AX29"/>
    <mergeCell ref="AM29:AT29"/>
    <mergeCell ref="AS22:AW22"/>
    <mergeCell ref="AE21:AE22"/>
    <mergeCell ref="AI31:AK32"/>
    <mergeCell ref="AD31:AG32"/>
    <mergeCell ref="AZ31:BB32"/>
    <mergeCell ref="AU31:AX32"/>
    <mergeCell ref="AQ31:AS32"/>
    <mergeCell ref="AZ40:BB40"/>
    <mergeCell ref="AU40:AX40"/>
    <mergeCell ref="Z40:AB40"/>
    <mergeCell ref="AH34:AK35"/>
    <mergeCell ref="F37:G38"/>
    <mergeCell ref="F42:G43"/>
    <mergeCell ref="BE58:BF59"/>
    <mergeCell ref="AG64:BE66"/>
    <mergeCell ref="AG68:BE68"/>
    <mergeCell ref="AK58:AY58"/>
    <mergeCell ref="A67:AF67"/>
    <mergeCell ref="A68:AE68"/>
    <mergeCell ref="A64:AE64"/>
    <mergeCell ref="A66:AE66"/>
    <mergeCell ref="A61:BF62"/>
    <mergeCell ref="F58:G59"/>
    <mergeCell ref="I55:N56"/>
    <mergeCell ref="S55:AA56"/>
    <mergeCell ref="AF55:AV56"/>
    <mergeCell ref="I58:AA59"/>
    <mergeCell ref="P55:Q56"/>
    <mergeCell ref="AC55:AD56"/>
    <mergeCell ref="AC58:AD59"/>
    <mergeCell ref="AF58:AJ59"/>
    <mergeCell ref="A45:BF46"/>
    <mergeCell ref="AG51:BC52"/>
    <mergeCell ref="B106:C107"/>
    <mergeCell ref="B141:C142"/>
    <mergeCell ref="I188:K189"/>
    <mergeCell ref="I190:K191"/>
    <mergeCell ref="I165:K166"/>
    <mergeCell ref="I167:K168"/>
    <mergeCell ref="I169:K170"/>
    <mergeCell ref="I171:K172"/>
    <mergeCell ref="I153:L154"/>
    <mergeCell ref="I155:L156"/>
    <mergeCell ref="I157:L158"/>
    <mergeCell ref="I159:L160"/>
    <mergeCell ref="I161:L162"/>
    <mergeCell ref="I163:L164"/>
    <mergeCell ref="D170:H170"/>
    <mergeCell ref="A188:B195"/>
    <mergeCell ref="D191:H191"/>
    <mergeCell ref="D189:H189"/>
    <mergeCell ref="E148:L149"/>
    <mergeCell ref="A169:B176"/>
    <mergeCell ref="C187:H187"/>
    <mergeCell ref="I181:K182"/>
    <mergeCell ref="L191:M191"/>
    <mergeCell ref="A187:B187"/>
    <mergeCell ref="AR183:AV183"/>
    <mergeCell ref="AM183:AQ183"/>
    <mergeCell ref="AH183:AL183"/>
    <mergeCell ref="AD194:AG194"/>
    <mergeCell ref="Z194:AC194"/>
    <mergeCell ref="V194:Y194"/>
    <mergeCell ref="R194:U194"/>
    <mergeCell ref="N194:Q194"/>
    <mergeCell ref="BB169:BF169"/>
    <mergeCell ref="Z181:AA182"/>
    <mergeCell ref="X182:Y182"/>
    <mergeCell ref="AP182:AQ182"/>
    <mergeCell ref="AB182:AC182"/>
    <mergeCell ref="BB181:BD182"/>
    <mergeCell ref="AZ182:BA182"/>
    <mergeCell ref="AM181:AO182"/>
    <mergeCell ref="AD181:AE182"/>
    <mergeCell ref="R181:S182"/>
    <mergeCell ref="AU184:AV184"/>
    <mergeCell ref="P182:Q182"/>
    <mergeCell ref="AK182:AL182"/>
    <mergeCell ref="BB188:BF188"/>
    <mergeCell ref="AW188:BA188"/>
    <mergeCell ref="AR188:AV188"/>
  </mergeCells>
  <dataValidations xWindow="691" yWindow="464" count="12">
    <dataValidation type="list" allowBlank="1" showInputMessage="1" showErrorMessage="1" sqref="AF21:AI22 AD42:AG43 AD40:AG40 AU40:AX40 AU31:AX32 AU29:AX29 AD31:AG32 AD29:AG29">
      <formula1>miesiące</formula1>
    </dataValidation>
    <dataValidation type="list" allowBlank="1" showInputMessage="1" showErrorMessage="1" sqref="AB21:AD22">
      <formula1>INDIRECT($AF$21)</formula1>
    </dataValidation>
    <dataValidation type="list" allowBlank="1" showInputMessage="1" showErrorMessage="1" sqref="Z29:AB29">
      <formula1>INDIRECT($AD$29)</formula1>
    </dataValidation>
    <dataValidation type="list" allowBlank="1" showInputMessage="1" showErrorMessage="1" sqref="Z31:AB32">
      <formula1>INDIRECT($AD$31)</formula1>
    </dataValidation>
    <dataValidation type="list" allowBlank="1" showInputMessage="1" showErrorMessage="1" sqref="AQ31:AS32">
      <formula1>INDIRECT($AU$31)</formula1>
    </dataValidation>
    <dataValidation type="list" allowBlank="1" showInputMessage="1" showErrorMessage="1" sqref="Z40:AB40">
      <formula1>INDIRECT($AD$40)</formula1>
    </dataValidation>
    <dataValidation type="list" allowBlank="1" showInputMessage="1" showErrorMessage="1" sqref="Z42:AB43">
      <formula1>INDIRECT($AD$42)</formula1>
    </dataValidation>
    <dataValidation type="custom" allowBlank="1" showInputMessage="1" showErrorMessage="1" error="Proszę wpisać znak X" sqref="B27:C28 F51:G52 AC58:AD59 AC55:AD56 P55:Q56 F58:G59 F55:G56 P48:Q49 AC48:AD49 AC51:AD52 F48:G49 F42:G43 F37:G38 B34:C35 B31:C32 B106:C107 B112:C113 B119:C120 B126:C127 G115:G116 X115:X116 G122:G123 X122:X123 G129:G130 X129:X130 G135:G136 X135:X136 AD148:AE149 B148:C149 AS148:AT149">
      <formula1>B27="x"</formula1>
    </dataValidation>
    <dataValidation type="custom" allowBlank="1" showInputMessage="1" showErrorMessage="1" error="Proszę wpisać znak X" prompt="Częstotliwość II można wybrać jedynie, gdy w deklaracji zadeklarowano datę z przedziału czasu od 1 lipca 2013 r. do 14 marca 2016 r." sqref="O148:P149">
      <formula1>O148="x"</formula1>
    </dataValidation>
    <dataValidation type="custom" allowBlank="1" showInputMessage="1" showErrorMessage="1" error="Proszę wpisać znak X" prompt="Pole wypełnia się, jeżeli deklaracja dotyczy września 2020 r. lub miesięcy przypadających po wrześniu 2020 r." sqref="B141:C142">
      <formula1>B141="x"</formula1>
    </dataValidation>
    <dataValidation type="whole" errorStyle="warning" operator="greaterThan" allowBlank="1" showInputMessage="1" showErrorMessage="1" error="Zadeklarowano liczbę osób będących członkami rodzin wielodzietnych mniejszą niż 4." prompt="Proszę wpisać liczbę osób zamieszkujących będących członkami rodzin wielodzietnych" sqref="AE199:BD199">
      <formula1>3</formula1>
    </dataValidation>
    <dataValidation allowBlank="1" showInputMessage="1" showErrorMessage="1" prompt="Proszę podać liczbę osób zamieszkujących niebędących członkami rodzin wielodzietnych" sqref="AE200:BD200"/>
  </dataValidations>
  <pageMargins left="0.98425196850393704" right="0.98425196850393704" top="0.39370078740157483" bottom="0.39370078740157483" header="0" footer="0"/>
  <pageSetup paperSize="9" scale="69" orientation="portrait" horizontalDpi="4294967294" r:id="rId1"/>
  <rowBreaks count="3" manualBreakCount="3">
    <brk id="96" max="16383" man="1"/>
    <brk id="185" max="16383" man="1"/>
    <brk id="242" max="16383" man="1"/>
  </rowBreaks>
  <colBreaks count="1" manualBreakCount="1">
    <brk id="58" max="278" man="1"/>
  </colBreaks>
</worksheet>
</file>

<file path=xl/worksheets/sheet2.xml><?xml version="1.0" encoding="utf-8"?>
<worksheet xmlns="http://schemas.openxmlformats.org/spreadsheetml/2006/main" xmlns:r="http://schemas.openxmlformats.org/officeDocument/2006/relationships">
  <dimension ref="A3:M33"/>
  <sheetViews>
    <sheetView zoomScale="85" zoomScaleNormal="85" workbookViewId="0">
      <selection activeCell="M3" sqref="M3:M33"/>
    </sheetView>
  </sheetViews>
  <sheetFormatPr defaultRowHeight="14.4"/>
  <sheetData>
    <row r="3" spans="1:13">
      <c r="A3" t="s">
        <v>496</v>
      </c>
      <c r="B3">
        <v>1</v>
      </c>
      <c r="C3">
        <v>1</v>
      </c>
      <c r="D3">
        <v>1</v>
      </c>
      <c r="E3">
        <v>1</v>
      </c>
      <c r="F3">
        <v>1</v>
      </c>
      <c r="G3">
        <v>1</v>
      </c>
      <c r="H3">
        <v>1</v>
      </c>
      <c r="I3">
        <v>1</v>
      </c>
      <c r="J3">
        <v>1</v>
      </c>
      <c r="K3">
        <v>1</v>
      </c>
      <c r="L3">
        <v>1</v>
      </c>
      <c r="M3">
        <v>1</v>
      </c>
    </row>
    <row r="4" spans="1:13">
      <c r="A4" t="s">
        <v>497</v>
      </c>
      <c r="B4">
        <v>2</v>
      </c>
      <c r="C4">
        <v>2</v>
      </c>
      <c r="D4">
        <v>2</v>
      </c>
      <c r="E4">
        <v>2</v>
      </c>
      <c r="F4">
        <v>2</v>
      </c>
      <c r="G4">
        <v>2</v>
      </c>
      <c r="H4">
        <v>2</v>
      </c>
      <c r="I4">
        <v>2</v>
      </c>
      <c r="J4">
        <v>2</v>
      </c>
      <c r="K4">
        <v>2</v>
      </c>
      <c r="L4">
        <v>2</v>
      </c>
      <c r="M4">
        <v>2</v>
      </c>
    </row>
    <row r="5" spans="1:13">
      <c r="A5" t="s">
        <v>498</v>
      </c>
      <c r="B5">
        <v>3</v>
      </c>
      <c r="C5">
        <v>3</v>
      </c>
      <c r="D5">
        <v>3</v>
      </c>
      <c r="E5">
        <v>3</v>
      </c>
      <c r="F5">
        <v>3</v>
      </c>
      <c r="G5">
        <v>3</v>
      </c>
      <c r="H5">
        <v>3</v>
      </c>
      <c r="I5">
        <v>3</v>
      </c>
      <c r="J5">
        <v>3</v>
      </c>
      <c r="K5">
        <v>3</v>
      </c>
      <c r="L5">
        <v>3</v>
      </c>
      <c r="M5">
        <v>3</v>
      </c>
    </row>
    <row r="6" spans="1:13">
      <c r="A6" t="s">
        <v>499</v>
      </c>
      <c r="B6">
        <v>4</v>
      </c>
      <c r="C6">
        <v>4</v>
      </c>
      <c r="D6">
        <v>4</v>
      </c>
      <c r="E6">
        <v>4</v>
      </c>
      <c r="F6">
        <v>4</v>
      </c>
      <c r="G6">
        <v>4</v>
      </c>
      <c r="H6">
        <v>4</v>
      </c>
      <c r="I6">
        <v>4</v>
      </c>
      <c r="J6">
        <v>4</v>
      </c>
      <c r="K6">
        <v>4</v>
      </c>
      <c r="L6">
        <v>4</v>
      </c>
      <c r="M6">
        <v>4</v>
      </c>
    </row>
    <row r="7" spans="1:13">
      <c r="A7" t="s">
        <v>500</v>
      </c>
      <c r="B7">
        <v>5</v>
      </c>
      <c r="C7">
        <v>5</v>
      </c>
      <c r="D7">
        <v>5</v>
      </c>
      <c r="E7">
        <v>5</v>
      </c>
      <c r="F7">
        <v>5</v>
      </c>
      <c r="G7">
        <v>5</v>
      </c>
      <c r="H7">
        <v>5</v>
      </c>
      <c r="I7">
        <v>5</v>
      </c>
      <c r="J7">
        <v>5</v>
      </c>
      <c r="K7">
        <v>5</v>
      </c>
      <c r="L7">
        <v>5</v>
      </c>
      <c r="M7">
        <v>5</v>
      </c>
    </row>
    <row r="8" spans="1:13">
      <c r="A8" t="s">
        <v>501</v>
      </c>
      <c r="B8">
        <v>6</v>
      </c>
      <c r="C8">
        <v>6</v>
      </c>
      <c r="D8">
        <v>6</v>
      </c>
      <c r="E8">
        <v>6</v>
      </c>
      <c r="F8">
        <v>6</v>
      </c>
      <c r="G8">
        <v>6</v>
      </c>
      <c r="H8">
        <v>6</v>
      </c>
      <c r="I8">
        <v>6</v>
      </c>
      <c r="J8">
        <v>6</v>
      </c>
      <c r="K8">
        <v>6</v>
      </c>
      <c r="L8">
        <v>6</v>
      </c>
      <c r="M8">
        <v>6</v>
      </c>
    </row>
    <row r="9" spans="1:13">
      <c r="A9" t="s">
        <v>502</v>
      </c>
      <c r="B9">
        <v>7</v>
      </c>
      <c r="C9">
        <v>7</v>
      </c>
      <c r="D9">
        <v>7</v>
      </c>
      <c r="E9">
        <v>7</v>
      </c>
      <c r="F9">
        <v>7</v>
      </c>
      <c r="G9">
        <v>7</v>
      </c>
      <c r="H9">
        <v>7</v>
      </c>
      <c r="I9">
        <v>7</v>
      </c>
      <c r="J9">
        <v>7</v>
      </c>
      <c r="K9">
        <v>7</v>
      </c>
      <c r="L9">
        <v>7</v>
      </c>
      <c r="M9">
        <v>7</v>
      </c>
    </row>
    <row r="10" spans="1:13">
      <c r="A10" t="s">
        <v>503</v>
      </c>
      <c r="B10">
        <v>8</v>
      </c>
      <c r="C10">
        <v>8</v>
      </c>
      <c r="D10">
        <v>8</v>
      </c>
      <c r="E10">
        <v>8</v>
      </c>
      <c r="F10">
        <v>8</v>
      </c>
      <c r="G10">
        <v>8</v>
      </c>
      <c r="H10">
        <v>8</v>
      </c>
      <c r="I10">
        <v>8</v>
      </c>
      <c r="J10">
        <v>8</v>
      </c>
      <c r="K10">
        <v>8</v>
      </c>
      <c r="L10">
        <v>8</v>
      </c>
      <c r="M10">
        <v>8</v>
      </c>
    </row>
    <row r="11" spans="1:13">
      <c r="A11" t="s">
        <v>504</v>
      </c>
      <c r="B11">
        <v>9</v>
      </c>
      <c r="C11">
        <v>9</v>
      </c>
      <c r="D11">
        <v>9</v>
      </c>
      <c r="E11">
        <v>9</v>
      </c>
      <c r="F11">
        <v>9</v>
      </c>
      <c r="G11">
        <v>9</v>
      </c>
      <c r="H11">
        <v>9</v>
      </c>
      <c r="I11">
        <v>9</v>
      </c>
      <c r="J11">
        <v>9</v>
      </c>
      <c r="K11">
        <v>9</v>
      </c>
      <c r="L11">
        <v>9</v>
      </c>
      <c r="M11">
        <v>9</v>
      </c>
    </row>
    <row r="12" spans="1:13">
      <c r="A12" t="s">
        <v>505</v>
      </c>
      <c r="B12">
        <v>10</v>
      </c>
      <c r="C12">
        <v>10</v>
      </c>
      <c r="D12">
        <v>10</v>
      </c>
      <c r="E12">
        <v>10</v>
      </c>
      <c r="F12">
        <v>10</v>
      </c>
      <c r="G12">
        <v>10</v>
      </c>
      <c r="H12">
        <v>10</v>
      </c>
      <c r="I12">
        <v>10</v>
      </c>
      <c r="J12">
        <v>10</v>
      </c>
      <c r="K12">
        <v>10</v>
      </c>
      <c r="L12">
        <v>10</v>
      </c>
      <c r="M12">
        <v>10</v>
      </c>
    </row>
    <row r="13" spans="1:13">
      <c r="A13" t="s">
        <v>506</v>
      </c>
      <c r="B13">
        <v>11</v>
      </c>
      <c r="C13">
        <v>11</v>
      </c>
      <c r="D13">
        <v>11</v>
      </c>
      <c r="E13">
        <v>11</v>
      </c>
      <c r="F13">
        <v>11</v>
      </c>
      <c r="G13">
        <v>11</v>
      </c>
      <c r="H13">
        <v>11</v>
      </c>
      <c r="I13">
        <v>11</v>
      </c>
      <c r="J13">
        <v>11</v>
      </c>
      <c r="K13">
        <v>11</v>
      </c>
      <c r="L13">
        <v>11</v>
      </c>
      <c r="M13">
        <v>11</v>
      </c>
    </row>
    <row r="14" spans="1:13">
      <c r="A14" t="s">
        <v>507</v>
      </c>
      <c r="B14">
        <v>12</v>
      </c>
      <c r="C14">
        <v>12</v>
      </c>
      <c r="D14">
        <v>12</v>
      </c>
      <c r="E14">
        <v>12</v>
      </c>
      <c r="F14">
        <v>12</v>
      </c>
      <c r="G14">
        <v>12</v>
      </c>
      <c r="H14">
        <v>12</v>
      </c>
      <c r="I14">
        <v>12</v>
      </c>
      <c r="J14">
        <v>12</v>
      </c>
      <c r="K14">
        <v>12</v>
      </c>
      <c r="L14">
        <v>12</v>
      </c>
      <c r="M14">
        <v>12</v>
      </c>
    </row>
    <row r="15" spans="1:13">
      <c r="B15">
        <v>13</v>
      </c>
      <c r="C15">
        <v>13</v>
      </c>
      <c r="D15">
        <v>13</v>
      </c>
      <c r="E15">
        <v>13</v>
      </c>
      <c r="F15">
        <v>13</v>
      </c>
      <c r="G15">
        <v>13</v>
      </c>
      <c r="H15">
        <v>13</v>
      </c>
      <c r="I15">
        <v>13</v>
      </c>
      <c r="J15">
        <v>13</v>
      </c>
      <c r="K15">
        <v>13</v>
      </c>
      <c r="L15">
        <v>13</v>
      </c>
      <c r="M15">
        <v>13</v>
      </c>
    </row>
    <row r="16" spans="1:13">
      <c r="B16">
        <v>14</v>
      </c>
      <c r="C16">
        <v>14</v>
      </c>
      <c r="D16">
        <v>14</v>
      </c>
      <c r="E16">
        <v>14</v>
      </c>
      <c r="F16">
        <v>14</v>
      </c>
      <c r="G16">
        <v>14</v>
      </c>
      <c r="H16">
        <v>14</v>
      </c>
      <c r="I16">
        <v>14</v>
      </c>
      <c r="J16">
        <v>14</v>
      </c>
      <c r="K16">
        <v>14</v>
      </c>
      <c r="L16">
        <v>14</v>
      </c>
      <c r="M16">
        <v>14</v>
      </c>
    </row>
    <row r="17" spans="2:13">
      <c r="B17">
        <v>15</v>
      </c>
      <c r="C17">
        <v>15</v>
      </c>
      <c r="D17">
        <v>15</v>
      </c>
      <c r="E17">
        <v>15</v>
      </c>
      <c r="F17">
        <v>15</v>
      </c>
      <c r="G17">
        <v>15</v>
      </c>
      <c r="H17">
        <v>15</v>
      </c>
      <c r="I17">
        <v>15</v>
      </c>
      <c r="J17">
        <v>15</v>
      </c>
      <c r="K17">
        <v>15</v>
      </c>
      <c r="L17">
        <v>15</v>
      </c>
      <c r="M17">
        <v>15</v>
      </c>
    </row>
    <row r="18" spans="2:13">
      <c r="B18">
        <v>16</v>
      </c>
      <c r="C18">
        <v>16</v>
      </c>
      <c r="D18">
        <v>16</v>
      </c>
      <c r="E18">
        <v>16</v>
      </c>
      <c r="F18">
        <v>16</v>
      </c>
      <c r="G18">
        <v>16</v>
      </c>
      <c r="H18">
        <v>16</v>
      </c>
      <c r="I18">
        <v>16</v>
      </c>
      <c r="J18">
        <v>16</v>
      </c>
      <c r="K18">
        <v>16</v>
      </c>
      <c r="L18">
        <v>16</v>
      </c>
      <c r="M18">
        <v>16</v>
      </c>
    </row>
    <row r="19" spans="2:13">
      <c r="B19">
        <v>17</v>
      </c>
      <c r="C19">
        <v>17</v>
      </c>
      <c r="D19">
        <v>17</v>
      </c>
      <c r="E19">
        <v>17</v>
      </c>
      <c r="F19">
        <v>17</v>
      </c>
      <c r="G19">
        <v>17</v>
      </c>
      <c r="H19">
        <v>17</v>
      </c>
      <c r="I19">
        <v>17</v>
      </c>
      <c r="J19">
        <v>17</v>
      </c>
      <c r="K19">
        <v>17</v>
      </c>
      <c r="L19">
        <v>17</v>
      </c>
      <c r="M19">
        <v>17</v>
      </c>
    </row>
    <row r="20" spans="2:13">
      <c r="B20">
        <v>18</v>
      </c>
      <c r="C20">
        <v>18</v>
      </c>
      <c r="D20">
        <v>18</v>
      </c>
      <c r="E20">
        <v>18</v>
      </c>
      <c r="F20">
        <v>18</v>
      </c>
      <c r="G20">
        <v>18</v>
      </c>
      <c r="H20">
        <v>18</v>
      </c>
      <c r="I20">
        <v>18</v>
      </c>
      <c r="J20">
        <v>18</v>
      </c>
      <c r="K20">
        <v>18</v>
      </c>
      <c r="L20">
        <v>18</v>
      </c>
      <c r="M20">
        <v>18</v>
      </c>
    </row>
    <row r="21" spans="2:13">
      <c r="B21">
        <v>19</v>
      </c>
      <c r="C21">
        <v>19</v>
      </c>
      <c r="D21">
        <v>19</v>
      </c>
      <c r="E21">
        <v>19</v>
      </c>
      <c r="F21">
        <v>19</v>
      </c>
      <c r="G21">
        <v>19</v>
      </c>
      <c r="H21">
        <v>19</v>
      </c>
      <c r="I21">
        <v>19</v>
      </c>
      <c r="J21">
        <v>19</v>
      </c>
      <c r="K21">
        <v>19</v>
      </c>
      <c r="L21">
        <v>19</v>
      </c>
      <c r="M21">
        <v>19</v>
      </c>
    </row>
    <row r="22" spans="2:13">
      <c r="B22">
        <v>20</v>
      </c>
      <c r="C22">
        <v>20</v>
      </c>
      <c r="D22">
        <v>20</v>
      </c>
      <c r="E22">
        <v>20</v>
      </c>
      <c r="F22">
        <v>20</v>
      </c>
      <c r="G22">
        <v>20</v>
      </c>
      <c r="H22">
        <v>20</v>
      </c>
      <c r="I22">
        <v>20</v>
      </c>
      <c r="J22">
        <v>20</v>
      </c>
      <c r="K22">
        <v>20</v>
      </c>
      <c r="L22">
        <v>20</v>
      </c>
      <c r="M22">
        <v>20</v>
      </c>
    </row>
    <row r="23" spans="2:13">
      <c r="B23">
        <v>21</v>
      </c>
      <c r="C23">
        <v>21</v>
      </c>
      <c r="D23">
        <v>21</v>
      </c>
      <c r="E23">
        <v>21</v>
      </c>
      <c r="F23">
        <v>21</v>
      </c>
      <c r="G23">
        <v>21</v>
      </c>
      <c r="H23">
        <v>21</v>
      </c>
      <c r="I23">
        <v>21</v>
      </c>
      <c r="J23">
        <v>21</v>
      </c>
      <c r="K23">
        <v>21</v>
      </c>
      <c r="L23">
        <v>21</v>
      </c>
      <c r="M23">
        <v>21</v>
      </c>
    </row>
    <row r="24" spans="2:13">
      <c r="B24">
        <v>22</v>
      </c>
      <c r="C24">
        <v>22</v>
      </c>
      <c r="D24">
        <v>22</v>
      </c>
      <c r="E24">
        <v>22</v>
      </c>
      <c r="F24">
        <v>22</v>
      </c>
      <c r="G24">
        <v>22</v>
      </c>
      <c r="H24">
        <v>22</v>
      </c>
      <c r="I24">
        <v>22</v>
      </c>
      <c r="J24">
        <v>22</v>
      </c>
      <c r="K24">
        <v>22</v>
      </c>
      <c r="L24">
        <v>22</v>
      </c>
      <c r="M24">
        <v>22</v>
      </c>
    </row>
    <row r="25" spans="2:13">
      <c r="B25">
        <v>23</v>
      </c>
      <c r="C25">
        <v>23</v>
      </c>
      <c r="D25">
        <v>23</v>
      </c>
      <c r="E25">
        <v>23</v>
      </c>
      <c r="F25">
        <v>23</v>
      </c>
      <c r="G25">
        <v>23</v>
      </c>
      <c r="H25">
        <v>23</v>
      </c>
      <c r="I25">
        <v>23</v>
      </c>
      <c r="J25">
        <v>23</v>
      </c>
      <c r="K25">
        <v>23</v>
      </c>
      <c r="L25">
        <v>23</v>
      </c>
      <c r="M25">
        <v>23</v>
      </c>
    </row>
    <row r="26" spans="2:13">
      <c r="B26">
        <v>24</v>
      </c>
      <c r="C26">
        <v>24</v>
      </c>
      <c r="D26">
        <v>24</v>
      </c>
      <c r="E26">
        <v>24</v>
      </c>
      <c r="F26">
        <v>24</v>
      </c>
      <c r="G26">
        <v>24</v>
      </c>
      <c r="H26">
        <v>24</v>
      </c>
      <c r="I26">
        <v>24</v>
      </c>
      <c r="J26">
        <v>24</v>
      </c>
      <c r="K26">
        <v>24</v>
      </c>
      <c r="L26">
        <v>24</v>
      </c>
      <c r="M26">
        <v>24</v>
      </c>
    </row>
    <row r="27" spans="2:13">
      <c r="B27">
        <v>25</v>
      </c>
      <c r="C27">
        <v>25</v>
      </c>
      <c r="D27">
        <v>25</v>
      </c>
      <c r="E27">
        <v>25</v>
      </c>
      <c r="F27">
        <v>25</v>
      </c>
      <c r="G27">
        <v>25</v>
      </c>
      <c r="H27">
        <v>25</v>
      </c>
      <c r="I27">
        <v>25</v>
      </c>
      <c r="J27">
        <v>25</v>
      </c>
      <c r="K27">
        <v>25</v>
      </c>
      <c r="L27">
        <v>25</v>
      </c>
      <c r="M27">
        <v>25</v>
      </c>
    </row>
    <row r="28" spans="2:13">
      <c r="B28">
        <v>26</v>
      </c>
      <c r="C28">
        <v>26</v>
      </c>
      <c r="D28">
        <v>26</v>
      </c>
      <c r="E28">
        <v>26</v>
      </c>
      <c r="F28">
        <v>26</v>
      </c>
      <c r="G28">
        <v>26</v>
      </c>
      <c r="H28">
        <v>26</v>
      </c>
      <c r="I28">
        <v>26</v>
      </c>
      <c r="J28">
        <v>26</v>
      </c>
      <c r="K28">
        <v>26</v>
      </c>
      <c r="L28">
        <v>26</v>
      </c>
      <c r="M28">
        <v>26</v>
      </c>
    </row>
    <row r="29" spans="2:13">
      <c r="B29">
        <v>27</v>
      </c>
      <c r="C29">
        <v>27</v>
      </c>
      <c r="D29">
        <v>27</v>
      </c>
      <c r="E29">
        <v>27</v>
      </c>
      <c r="F29">
        <v>27</v>
      </c>
      <c r="G29">
        <v>27</v>
      </c>
      <c r="H29">
        <v>27</v>
      </c>
      <c r="I29">
        <v>27</v>
      </c>
      <c r="J29">
        <v>27</v>
      </c>
      <c r="K29">
        <v>27</v>
      </c>
      <c r="L29">
        <v>27</v>
      </c>
      <c r="M29">
        <v>27</v>
      </c>
    </row>
    <row r="30" spans="2:13">
      <c r="B30">
        <v>28</v>
      </c>
      <c r="C30">
        <v>28</v>
      </c>
      <c r="D30">
        <v>28</v>
      </c>
      <c r="E30">
        <v>28</v>
      </c>
      <c r="F30">
        <v>28</v>
      </c>
      <c r="G30">
        <v>28</v>
      </c>
      <c r="H30">
        <v>28</v>
      </c>
      <c r="I30">
        <v>28</v>
      </c>
      <c r="J30">
        <v>28</v>
      </c>
      <c r="K30">
        <v>28</v>
      </c>
      <c r="L30">
        <v>28</v>
      </c>
      <c r="M30">
        <v>28</v>
      </c>
    </row>
    <row r="31" spans="2:13">
      <c r="B31">
        <v>29</v>
      </c>
      <c r="C31">
        <v>29</v>
      </c>
      <c r="D31">
        <v>29</v>
      </c>
      <c r="E31">
        <v>29</v>
      </c>
      <c r="F31">
        <v>29</v>
      </c>
      <c r="G31">
        <v>29</v>
      </c>
      <c r="H31">
        <v>29</v>
      </c>
      <c r="I31">
        <v>29</v>
      </c>
      <c r="J31">
        <v>29</v>
      </c>
      <c r="K31">
        <v>29</v>
      </c>
      <c r="L31">
        <v>29</v>
      </c>
      <c r="M31">
        <v>29</v>
      </c>
    </row>
    <row r="32" spans="2:13">
      <c r="B32">
        <v>30</v>
      </c>
      <c r="D32">
        <v>30</v>
      </c>
      <c r="E32">
        <v>30</v>
      </c>
      <c r="F32">
        <v>30</v>
      </c>
      <c r="G32">
        <v>30</v>
      </c>
      <c r="H32">
        <v>30</v>
      </c>
      <c r="I32">
        <v>30</v>
      </c>
      <c r="J32">
        <v>30</v>
      </c>
      <c r="K32">
        <v>30</v>
      </c>
      <c r="L32">
        <v>30</v>
      </c>
      <c r="M32">
        <v>30</v>
      </c>
    </row>
    <row r="33" spans="2:13">
      <c r="B33">
        <v>31</v>
      </c>
      <c r="D33">
        <v>31</v>
      </c>
      <c r="F33">
        <v>31</v>
      </c>
      <c r="H33">
        <v>31</v>
      </c>
      <c r="I33">
        <v>31</v>
      </c>
      <c r="K33">
        <v>31</v>
      </c>
      <c r="M33">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14</vt:i4>
      </vt:variant>
    </vt:vector>
  </HeadingPairs>
  <TitlesOfParts>
    <vt:vector size="16" baseType="lpstr">
      <vt:lpstr>Arkusz1</vt:lpstr>
      <vt:lpstr>Arkusz2</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2025-11-24T17:08:11Z</dcterms:modified>
</cp:coreProperties>
</file>