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3256" windowHeight="11832"/>
  </bookViews>
  <sheets>
    <sheet name="Arkusz1" sheetId="1" r:id="rId1"/>
    <sheet name="Arkusz2" sheetId="2" state="hidden" r:id="rId2"/>
  </sheets>
  <definedNames>
    <definedName name="CZERWIEC">Arkusz2!$G$2:$G$31</definedName>
    <definedName name="GRUDZIEŃ">Arkusz2!$M$2:$M$32</definedName>
    <definedName name="KWIECIEŃ">Arkusz2!$E$2:$E$31</definedName>
    <definedName name="LIPIEC">Arkusz2!$H$2:$H$32</definedName>
    <definedName name="LISTOPAD">Arkusz2!$L$2:$L$31</definedName>
    <definedName name="LUTY">Arkusz2!$C$2:$C$30</definedName>
    <definedName name="MAJ">Arkusz2!$F$2:$F$32</definedName>
    <definedName name="MARZEC">Arkusz2!$D$2:$D$32</definedName>
    <definedName name="MIESIĄCE">Arkusz2!$A$2:$A$13</definedName>
    <definedName name="_xlnm.Print_Area" localSheetId="0">Arkusz1!$A$1:$BF$140</definedName>
    <definedName name="PAŹDZIERNIK">Arkusz2!$K$2:$K$32</definedName>
    <definedName name="SIERPIEŃ">Arkusz2!$I$2:$I$32</definedName>
    <definedName name="STYCZEŃ">Arkusz2!$B$2:$B$32</definedName>
    <definedName name="WRZESIEŃ">Arkusz2!$J$2:$J$31</definedName>
  </definedNames>
  <calcPr calcId="124519"/>
</workbook>
</file>

<file path=xl/calcChain.xml><?xml version="1.0" encoding="utf-8"?>
<calcChain xmlns="http://schemas.openxmlformats.org/spreadsheetml/2006/main">
  <c r="AM123" i="1"/>
  <c r="BB101"/>
  <c r="BB93"/>
  <c r="BB85"/>
  <c r="BB77"/>
  <c r="BB69"/>
  <c r="AW101"/>
  <c r="AW93"/>
  <c r="AW85"/>
  <c r="AW77"/>
  <c r="AW69"/>
  <c r="AR101"/>
  <c r="AR93"/>
  <c r="AR85"/>
  <c r="AR77"/>
  <c r="AR69"/>
  <c r="AM101"/>
  <c r="AM93"/>
  <c r="AM85"/>
  <c r="AM77"/>
  <c r="AM69"/>
  <c r="AD101"/>
  <c r="AD93"/>
  <c r="AD85"/>
  <c r="AD77"/>
  <c r="AD69"/>
  <c r="Z101"/>
  <c r="Z93"/>
  <c r="Z85"/>
  <c r="Z77"/>
  <c r="Z69"/>
  <c r="V101"/>
  <c r="V93"/>
  <c r="V85"/>
  <c r="V77"/>
  <c r="V69"/>
  <c r="R101"/>
  <c r="R93"/>
  <c r="R85"/>
  <c r="R77"/>
  <c r="R69"/>
  <c r="N101"/>
  <c r="N93"/>
  <c r="N85"/>
  <c r="N77"/>
  <c r="N69"/>
  <c r="J101"/>
  <c r="J93"/>
  <c r="J85"/>
  <c r="J77"/>
  <c r="J69"/>
  <c r="AM128" l="1"/>
  <c r="AM116"/>
  <c r="AM124" s="1"/>
  <c r="BK114"/>
  <c r="AM120" s="1"/>
  <c r="AM121" s="1"/>
  <c r="BN64"/>
  <c r="BB105" s="1"/>
  <c r="BM64"/>
  <c r="BL64"/>
  <c r="BK64"/>
  <c r="AM83" l="1"/>
  <c r="BB91"/>
  <c r="R99"/>
  <c r="AD107"/>
  <c r="BB107"/>
  <c r="N91"/>
  <c r="AD91"/>
  <c r="AR99"/>
  <c r="Z73"/>
  <c r="Z75" s="1"/>
  <c r="Z81"/>
  <c r="Z83" s="1"/>
  <c r="AD89"/>
  <c r="V105"/>
  <c r="V107" s="1"/>
  <c r="N73"/>
  <c r="N75" s="1"/>
  <c r="AD73"/>
  <c r="AD75" s="1"/>
  <c r="AW73"/>
  <c r="AW75" s="1"/>
  <c r="N81"/>
  <c r="N83" s="1"/>
  <c r="AD81"/>
  <c r="AD83" s="1"/>
  <c r="AW81"/>
  <c r="AW83" s="1"/>
  <c r="R89"/>
  <c r="R91" s="1"/>
  <c r="BB89"/>
  <c r="V97"/>
  <c r="V99" s="1"/>
  <c r="AM97"/>
  <c r="AM99" s="1"/>
  <c r="J105"/>
  <c r="J107" s="1"/>
  <c r="Z105"/>
  <c r="Z107" s="1"/>
  <c r="AR105"/>
  <c r="AR107" s="1"/>
  <c r="AR73"/>
  <c r="AR75" s="1"/>
  <c r="AR81"/>
  <c r="AR83" s="1"/>
  <c r="AW89"/>
  <c r="AW91" s="1"/>
  <c r="BB97"/>
  <c r="BB99" s="1"/>
  <c r="R73"/>
  <c r="R75" s="1"/>
  <c r="BB73"/>
  <c r="BB75" s="1"/>
  <c r="R81"/>
  <c r="R83" s="1"/>
  <c r="BB81"/>
  <c r="BB83" s="1"/>
  <c r="V89"/>
  <c r="V91" s="1"/>
  <c r="AM89"/>
  <c r="AM91" s="1"/>
  <c r="J97"/>
  <c r="J99" s="1"/>
  <c r="Z97"/>
  <c r="Z99" s="1"/>
  <c r="AR97"/>
  <c r="N105"/>
  <c r="N107" s="1"/>
  <c r="AD105"/>
  <c r="AW105"/>
  <c r="AW107" s="1"/>
  <c r="AM117"/>
  <c r="AM130" s="1"/>
  <c r="J81"/>
  <c r="J83" s="1"/>
  <c r="N89"/>
  <c r="R97"/>
  <c r="AM105"/>
  <c r="AM107" s="1"/>
  <c r="V73"/>
  <c r="V75" s="1"/>
  <c r="AM73"/>
  <c r="AM75" s="1"/>
  <c r="J73"/>
  <c r="J75" s="1"/>
  <c r="V81"/>
  <c r="V83" s="1"/>
  <c r="AM81"/>
  <c r="J89"/>
  <c r="J91" s="1"/>
  <c r="Z89"/>
  <c r="Z91" s="1"/>
  <c r="AR89"/>
  <c r="AR91" s="1"/>
  <c r="N97"/>
  <c r="N99" s="1"/>
  <c r="AD97"/>
  <c r="AD99" s="1"/>
  <c r="AW97"/>
  <c r="AW99" s="1"/>
  <c r="R105"/>
  <c r="R107" s="1"/>
  <c r="BB109" l="1"/>
  <c r="AM109"/>
  <c r="AR109"/>
  <c r="R109"/>
  <c r="N109"/>
  <c r="Z109"/>
  <c r="V109"/>
  <c r="AD109"/>
  <c r="AW109"/>
  <c r="J109"/>
  <c r="AM131" l="1"/>
  <c r="AM132" s="1"/>
</calcChain>
</file>

<file path=xl/sharedStrings.xml><?xml version="1.0" encoding="utf-8"?>
<sst xmlns="http://schemas.openxmlformats.org/spreadsheetml/2006/main" count="410" uniqueCount="387">
  <si>
    <t>A. INFORMACJE O ZAŁĄCZNIKU</t>
  </si>
  <si>
    <t>Dzien- Miesiąc- Rok</t>
  </si>
  <si>
    <t>Nazwisko*/Nazwa pełna**</t>
  </si>
  <si>
    <t>Imię*/ Nazwa skrócona**</t>
  </si>
  <si>
    <t>właściciel</t>
  </si>
  <si>
    <t>użytkownik wieczysty</t>
  </si>
  <si>
    <t>inny podmiot</t>
  </si>
  <si>
    <t>posiadający nieruchomość w zarządzie lub użytkowaniu</t>
  </si>
  <si>
    <t>3.</t>
  </si>
  <si>
    <t>ULICA</t>
  </si>
  <si>
    <t>NUMER LOKALU</t>
  </si>
  <si>
    <t>33.</t>
  </si>
  <si>
    <t>34.</t>
  </si>
  <si>
    <t>35.</t>
  </si>
  <si>
    <t>36.</t>
  </si>
  <si>
    <t>Pojemność pojemników</t>
  </si>
  <si>
    <t>60 l</t>
  </si>
  <si>
    <t>120 l</t>
  </si>
  <si>
    <t>240 l</t>
  </si>
  <si>
    <t>360 l</t>
  </si>
  <si>
    <t>660 l</t>
  </si>
  <si>
    <t>1100 l</t>
  </si>
  <si>
    <t>A.</t>
  </si>
  <si>
    <t>37.</t>
  </si>
  <si>
    <t>38.</t>
  </si>
  <si>
    <t>39.</t>
  </si>
  <si>
    <t>40.</t>
  </si>
  <si>
    <t>41.</t>
  </si>
  <si>
    <t>42.</t>
  </si>
  <si>
    <t>43.</t>
  </si>
  <si>
    <t>44.</t>
  </si>
  <si>
    <t>45.</t>
  </si>
  <si>
    <t>46.</t>
  </si>
  <si>
    <t>47.</t>
  </si>
  <si>
    <t>Liczba pojemników</t>
  </si>
  <si>
    <t>Ilość</t>
  </si>
  <si>
    <t>B.</t>
  </si>
  <si>
    <t>48.</t>
  </si>
  <si>
    <t>49.</t>
  </si>
  <si>
    <t>50.</t>
  </si>
  <si>
    <t>51.</t>
  </si>
  <si>
    <t>52.</t>
  </si>
  <si>
    <t>53.</t>
  </si>
  <si>
    <t>54.</t>
  </si>
  <si>
    <t>55.</t>
  </si>
  <si>
    <t>56.</t>
  </si>
  <si>
    <t>57.</t>
  </si>
  <si>
    <t>58.</t>
  </si>
  <si>
    <t>C.</t>
  </si>
  <si>
    <t>59.</t>
  </si>
  <si>
    <t>60.</t>
  </si>
  <si>
    <t>61.</t>
  </si>
  <si>
    <t>62.</t>
  </si>
  <si>
    <t>63.</t>
  </si>
  <si>
    <t>64.</t>
  </si>
  <si>
    <t>65.</t>
  </si>
  <si>
    <t>66.</t>
  </si>
  <si>
    <t>67.</t>
  </si>
  <si>
    <t>68.</t>
  </si>
  <si>
    <t>69.</t>
  </si>
  <si>
    <t>70.</t>
  </si>
  <si>
    <t>71.</t>
  </si>
  <si>
    <t>72.</t>
  </si>
  <si>
    <t>73.</t>
  </si>
  <si>
    <t>74.</t>
  </si>
  <si>
    <t>75.</t>
  </si>
  <si>
    <t>76.</t>
  </si>
  <si>
    <t>77.</t>
  </si>
  <si>
    <t>78.</t>
  </si>
  <si>
    <t>79.</t>
  </si>
  <si>
    <t>80.</t>
  </si>
  <si>
    <t>E.</t>
  </si>
  <si>
    <t>81.</t>
  </si>
  <si>
    <t>82.</t>
  </si>
  <si>
    <t>83.</t>
  </si>
  <si>
    <t>84.</t>
  </si>
  <si>
    <t>85.</t>
  </si>
  <si>
    <t>86.</t>
  </si>
  <si>
    <t>87.</t>
  </si>
  <si>
    <t>88.</t>
  </si>
  <si>
    <t>89.</t>
  </si>
  <si>
    <t>90.</t>
  </si>
  <si>
    <t>91.</t>
  </si>
  <si>
    <t>F.</t>
  </si>
  <si>
    <t>92.</t>
  </si>
  <si>
    <t>93.</t>
  </si>
  <si>
    <t>94.</t>
  </si>
  <si>
    <t>95.</t>
  </si>
  <si>
    <t>96.</t>
  </si>
  <si>
    <t>97.</t>
  </si>
  <si>
    <t>98.</t>
  </si>
  <si>
    <t>99.</t>
  </si>
  <si>
    <t>100.</t>
  </si>
  <si>
    <t>101.</t>
  </si>
  <si>
    <t>102.</t>
  </si>
  <si>
    <t>G.</t>
  </si>
  <si>
    <t>103.</t>
  </si>
  <si>
    <t>104.</t>
  </si>
  <si>
    <t>105.</t>
  </si>
  <si>
    <t>106.</t>
  </si>
  <si>
    <t>107.</t>
  </si>
  <si>
    <t>108.</t>
  </si>
  <si>
    <t>109.</t>
  </si>
  <si>
    <t>110.</t>
  </si>
  <si>
    <t>111.</t>
  </si>
  <si>
    <t>112.</t>
  </si>
  <si>
    <t>113.</t>
  </si>
  <si>
    <t>114.</t>
  </si>
  <si>
    <t>115.</t>
  </si>
  <si>
    <t>116.</t>
  </si>
  <si>
    <t>117.</t>
  </si>
  <si>
    <t>118.</t>
  </si>
  <si>
    <t>119.</t>
  </si>
  <si>
    <t>120.</t>
  </si>
  <si>
    <t>121.</t>
  </si>
  <si>
    <t>122.</t>
  </si>
  <si>
    <t>123.</t>
  </si>
  <si>
    <t>124.</t>
  </si>
  <si>
    <t>I.</t>
  </si>
  <si>
    <t>125.</t>
  </si>
  <si>
    <t>126.</t>
  </si>
  <si>
    <t>127.</t>
  </si>
  <si>
    <t>128.</t>
  </si>
  <si>
    <t>129.</t>
  </si>
  <si>
    <t>130.</t>
  </si>
  <si>
    <t>131.</t>
  </si>
  <si>
    <t>132.</t>
  </si>
  <si>
    <t>133.</t>
  </si>
  <si>
    <t>134.</t>
  </si>
  <si>
    <t>135.</t>
  </si>
  <si>
    <t>J.</t>
  </si>
  <si>
    <t>136.</t>
  </si>
  <si>
    <t>137.</t>
  </si>
  <si>
    <t>138.</t>
  </si>
  <si>
    <t>139.</t>
  </si>
  <si>
    <t>140.</t>
  </si>
  <si>
    <t>141.</t>
  </si>
  <si>
    <t>142.</t>
  </si>
  <si>
    <t>143.</t>
  </si>
  <si>
    <t>144.</t>
  </si>
  <si>
    <t>145.</t>
  </si>
  <si>
    <t>146.</t>
  </si>
  <si>
    <t>K.</t>
  </si>
  <si>
    <t>147.</t>
  </si>
  <si>
    <t>148.</t>
  </si>
  <si>
    <t>149.</t>
  </si>
  <si>
    <t>150.</t>
  </si>
  <si>
    <t>151.</t>
  </si>
  <si>
    <t>152.</t>
  </si>
  <si>
    <t>153.</t>
  </si>
  <si>
    <t>154.</t>
  </si>
  <si>
    <t>155.</t>
  </si>
  <si>
    <t>156.</t>
  </si>
  <si>
    <t>157.</t>
  </si>
  <si>
    <t>158.</t>
  </si>
  <si>
    <t>159.</t>
  </si>
  <si>
    <t>160.</t>
  </si>
  <si>
    <t>161.</t>
  </si>
  <si>
    <t>162.</t>
  </si>
  <si>
    <t>163.</t>
  </si>
  <si>
    <t>164.</t>
  </si>
  <si>
    <t>165.</t>
  </si>
  <si>
    <t>166.</t>
  </si>
  <si>
    <t>167.</t>
  </si>
  <si>
    <t>168.</t>
  </si>
  <si>
    <t>M.</t>
  </si>
  <si>
    <t>169.</t>
  </si>
  <si>
    <t>170.</t>
  </si>
  <si>
    <t>171.</t>
  </si>
  <si>
    <t>172.</t>
  </si>
  <si>
    <t>173.</t>
  </si>
  <si>
    <t>174.</t>
  </si>
  <si>
    <t>175.</t>
  </si>
  <si>
    <t>176.</t>
  </si>
  <si>
    <t>177.</t>
  </si>
  <si>
    <t>178.</t>
  </si>
  <si>
    <t>179.</t>
  </si>
  <si>
    <t>N.</t>
  </si>
  <si>
    <t>180.</t>
  </si>
  <si>
    <t>181.</t>
  </si>
  <si>
    <t>182.</t>
  </si>
  <si>
    <t>183.</t>
  </si>
  <si>
    <t>184.</t>
  </si>
  <si>
    <t>185.</t>
  </si>
  <si>
    <t>186.</t>
  </si>
  <si>
    <t>187.</t>
  </si>
  <si>
    <t>188.</t>
  </si>
  <si>
    <t>189.</t>
  </si>
  <si>
    <t>190.</t>
  </si>
  <si>
    <t>O.</t>
  </si>
  <si>
    <t>191.</t>
  </si>
  <si>
    <t>192.</t>
  </si>
  <si>
    <t>193.</t>
  </si>
  <si>
    <t>194.</t>
  </si>
  <si>
    <t>195.</t>
  </si>
  <si>
    <t>196.</t>
  </si>
  <si>
    <t>197.</t>
  </si>
  <si>
    <t>198.</t>
  </si>
  <si>
    <t>199.</t>
  </si>
  <si>
    <t>200.</t>
  </si>
  <si>
    <t>201.</t>
  </si>
  <si>
    <t>202.</t>
  </si>
  <si>
    <t>1.</t>
  </si>
  <si>
    <t>2.</t>
  </si>
  <si>
    <t>4.</t>
  </si>
  <si>
    <t>5.</t>
  </si>
  <si>
    <t>6.</t>
  </si>
  <si>
    <t>7.</t>
  </si>
  <si>
    <t>8.</t>
  </si>
  <si>
    <t>9.</t>
  </si>
  <si>
    <t>11.</t>
  </si>
  <si>
    <t>12.</t>
  </si>
  <si>
    <t>13.</t>
  </si>
  <si>
    <t>14.</t>
  </si>
  <si>
    <t>15.</t>
  </si>
  <si>
    <t>16.</t>
  </si>
  <si>
    <t>17.</t>
  </si>
  <si>
    <t>18.</t>
  </si>
  <si>
    <t>19.</t>
  </si>
  <si>
    <t>20.</t>
  </si>
  <si>
    <t>21.</t>
  </si>
  <si>
    <t>22.</t>
  </si>
  <si>
    <t>23.</t>
  </si>
  <si>
    <t>24.</t>
  </si>
  <si>
    <t>25.</t>
  </si>
  <si>
    <t>26.</t>
  </si>
  <si>
    <t>27.</t>
  </si>
  <si>
    <t>28.</t>
  </si>
  <si>
    <t>29.</t>
  </si>
  <si>
    <t>30.</t>
  </si>
  <si>
    <t>31.</t>
  </si>
  <si>
    <t>32.</t>
  </si>
  <si>
    <t>Częstotliwość I</t>
  </si>
  <si>
    <t>Częstotliwość III</t>
  </si>
  <si>
    <t>Częstotliwość IV</t>
  </si>
  <si>
    <t>C.DANE DOTYCZĄCE PODMIOTU SKŁADAJĄCEGO DEKLARACJĘ (PROSZĘ WPISAĆ ZNAK X WE WŁAŚCIWY KWADRAT)</t>
  </si>
  <si>
    <t>10.</t>
  </si>
  <si>
    <t>203.</t>
  </si>
  <si>
    <t>204.</t>
  </si>
  <si>
    <t>205.</t>
  </si>
  <si>
    <t>współwłaściciel</t>
  </si>
  <si>
    <t>(A*B*C)</t>
  </si>
  <si>
    <t>D.</t>
  </si>
  <si>
    <t>(E*F*G)</t>
  </si>
  <si>
    <t>H.</t>
  </si>
  <si>
    <t>(I*J*K)</t>
  </si>
  <si>
    <t>L.</t>
  </si>
  <si>
    <t>(M*N*O)</t>
  </si>
  <si>
    <t>P.</t>
  </si>
  <si>
    <t>Pojemnik czarny z zieloną klapą lub w kolorze zielonym</t>
  </si>
  <si>
    <t>Pojemnik koloru brązowego</t>
  </si>
  <si>
    <t xml:space="preserve">na której zamieszkują mieszkańcy. </t>
  </si>
  <si>
    <t>206.</t>
  </si>
  <si>
    <t>207.</t>
  </si>
  <si>
    <t>208.</t>
  </si>
  <si>
    <t>209.</t>
  </si>
  <si>
    <t>210.</t>
  </si>
  <si>
    <r>
      <t xml:space="preserve">Wysokość zwolnienia z opłaty wyrażona w procentach </t>
    </r>
    <r>
      <rPr>
        <i/>
        <sz val="8"/>
        <rFont val="Times New Roman"/>
        <family val="1"/>
        <charset val="238"/>
      </rPr>
      <t>(wysokość zwolnienia wynika z obowiązującej uchwały Rady Miasta Opola)</t>
    </r>
  </si>
  <si>
    <t>Data wypełnienia załącznika</t>
  </si>
  <si>
    <t>B. DANE PODATNIKA (* WYPEŁNIA OSOBA FIZYCZNA, ** WYPEŁNIA PODMIOT INNY NIŻ OSOBA FIZYCZNA)</t>
  </si>
  <si>
    <t>Pieczęć podatnika (pole fakultatywne)*/**</t>
  </si>
  <si>
    <r>
      <t>NUMER DOMU LUB DZIAŁKI</t>
    </r>
    <r>
      <rPr>
        <vertAlign val="superscript"/>
        <sz val="8"/>
        <rFont val="Times New Roman"/>
        <family val="1"/>
        <charset val="238"/>
      </rPr>
      <t>1</t>
    </r>
  </si>
  <si>
    <r>
      <t>1</t>
    </r>
    <r>
      <rPr>
        <sz val="8"/>
        <rFont val="Times New Roman"/>
        <family val="1"/>
        <charset val="238"/>
      </rPr>
      <t xml:space="preserve"> Numer działki należy podać w przypadku, gdy numer porządkowy nieruchomości nie został ustalony. W pozostałych przypadkach należy podać numer porządkowy nieruchomości.</t>
    </r>
  </si>
  <si>
    <t>Pojemnik z żółtą klapą, czarny z żółtą klapą lub w kolorze żółtym</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</si>
  <si>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</si>
  <si>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</si>
  <si>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</si>
  <si>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</si>
  <si>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</si>
  <si>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</si>
  <si>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</si>
  <si>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</si>
  <si>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</si>
  <si>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</si>
  <si>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</si>
  <si>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</si>
  <si>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</si>
  <si>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</si>
  <si>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</si>
  <si>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</si>
  <si>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</si>
  <si>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</si>
  <si>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</si>
  <si>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</si>
  <si>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</si>
  <si>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</si>
  <si>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</si>
  <si>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</si>
  <si>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</si>
  <si>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</si>
  <si>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</si>
  <si>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</si>
  <si>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</si>
  <si>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</si>
  <si>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</si>
  <si>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</si>
  <si>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</si>
  <si>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</si>
  <si>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Q.</t>
  </si>
  <si>
    <t>R.</t>
  </si>
  <si>
    <t>S.</t>
  </si>
  <si>
    <t>T.</t>
  </si>
  <si>
    <t>(Q*R*S)</t>
  </si>
  <si>
    <t>Suma opłat dla pojemników o określonej pojemności (D+H+L+P+T)</t>
  </si>
  <si>
    <t>245.</t>
  </si>
  <si>
    <t>246.</t>
  </si>
  <si>
    <t>247.</t>
  </si>
  <si>
    <t>248.</t>
  </si>
  <si>
    <t>249.</t>
  </si>
  <si>
    <t>250.</t>
  </si>
  <si>
    <t>251.</t>
  </si>
  <si>
    <t>252.</t>
  </si>
  <si>
    <t>253.</t>
  </si>
  <si>
    <t>POLA JASNE WYPEŁNIA WŁAŚCICIEL NIERUCHOMOŚCI MASZYNOWO, KOMPUTEROWO LUB RĘCZNIE, DUŻYMI, DRUKOWANYMI LITERAMI, CZARNYM LUB NIEBIESKIM KOLOREM</t>
  </si>
  <si>
    <r>
      <t xml:space="preserve">strona </t>
    </r>
    <r>
      <rPr>
        <b/>
        <sz val="10"/>
        <rFont val="Times New Roman"/>
        <family val="1"/>
        <charset val="238"/>
      </rPr>
      <t>1</t>
    </r>
    <r>
      <rPr>
        <sz val="10"/>
        <rFont val="Times New Roman"/>
        <family val="1"/>
        <charset val="238"/>
      </rPr>
      <t xml:space="preserve"> z </t>
    </r>
    <r>
      <rPr>
        <b/>
        <sz val="10"/>
        <rFont val="Times New Roman"/>
        <family val="1"/>
        <charset val="238"/>
      </rPr>
      <t>3</t>
    </r>
  </si>
  <si>
    <r>
      <t xml:space="preserve">strona </t>
    </r>
    <r>
      <rPr>
        <b/>
        <sz val="10"/>
        <rFont val="Times New Roman"/>
        <family val="1"/>
        <charset val="238"/>
      </rPr>
      <t>2</t>
    </r>
    <r>
      <rPr>
        <sz val="10"/>
        <rFont val="Times New Roman"/>
        <family val="1"/>
        <charset val="238"/>
      </rPr>
      <t xml:space="preserve"> z </t>
    </r>
    <r>
      <rPr>
        <b/>
        <sz val="10"/>
        <rFont val="Times New Roman"/>
        <family val="1"/>
        <charset val="238"/>
      </rPr>
      <t>3</t>
    </r>
  </si>
  <si>
    <r>
      <t xml:space="preserve">strona </t>
    </r>
    <r>
      <rPr>
        <b/>
        <sz val="10"/>
        <rFont val="Times New Roman"/>
        <family val="1"/>
        <charset val="238"/>
      </rPr>
      <t>3</t>
    </r>
    <r>
      <rPr>
        <sz val="10"/>
        <rFont val="Times New Roman"/>
        <family val="1"/>
        <charset val="238"/>
      </rPr>
      <t xml:space="preserve"> z </t>
    </r>
    <r>
      <rPr>
        <b/>
        <sz val="10"/>
        <rFont val="Times New Roman"/>
        <family val="1"/>
        <charset val="238"/>
      </rPr>
      <t>3</t>
    </r>
  </si>
  <si>
    <r>
      <t>Częstotliwość</t>
    </r>
    <r>
      <rPr>
        <vertAlign val="superscript"/>
        <sz val="7"/>
        <rFont val="Times New Roman"/>
        <family val="1"/>
        <charset val="238"/>
      </rPr>
      <t>2</t>
    </r>
  </si>
  <si>
    <r>
      <rPr>
        <vertAlign val="superscript"/>
        <sz val="8"/>
        <rFont val="Times New Roman"/>
        <family val="1"/>
        <charset val="238"/>
      </rPr>
      <t>2</t>
    </r>
    <r>
      <rPr>
        <sz val="8"/>
        <rFont val="Times New Roman"/>
        <family val="1"/>
        <charset val="238"/>
      </rPr>
      <t xml:space="preserve">  Częstotliwość została określona właściwą uchwałą Rady Miasta Opola. Należy wskazać częstotliwość wywozu pojemników w miesiącu. W przypadku częstotliwości I, III i IV (gdy częstotliwość została określona w tygodniach np. 1 raz na 4 tygodnie) należy przyjąć, że 1 miesiąc składa się z 4,33 tygodnia. Należy podać wartość ułamkową. W przypadku częstotliwości 1 raz na 4 tygodnie należy podać 1,08 (4,33/4= 1,08), 1 raz na 2 tygodnie należy wskazać 2,17 (4,33/2=2,17), 2 razy na tydzień należy wskazać 8,66 (4,33*2= 8,66), 1 raz na tydzień należy podać 4,33, 3 razy na tydzień należy podać 12,99 (4,33*3= 12,99). </t>
    </r>
  </si>
  <si>
    <r>
      <t>Stawka</t>
    </r>
    <r>
      <rPr>
        <vertAlign val="superscript"/>
        <sz val="8"/>
        <rFont val="Times New Roman"/>
        <family val="1"/>
        <charset val="238"/>
      </rPr>
      <t>4</t>
    </r>
  </si>
  <si>
    <r>
      <t xml:space="preserve">Stawka opłaty </t>
    </r>
    <r>
      <rPr>
        <vertAlign val="superscript"/>
        <sz val="8"/>
        <rFont val="Times New Roman"/>
        <family val="1"/>
        <charset val="238"/>
      </rPr>
      <t>4</t>
    </r>
  </si>
  <si>
    <t>OŚWIADCZAM, ŻE POSIADAM KOMPOSTOWNIK PRZYDOMOWY I KOMPOSTUJĘ W NIM BIOODPADY STANOWIĄCE ODPADY KOMUNALNE</t>
  </si>
  <si>
    <t xml:space="preserve">D.1 ADRES NIERUCHOMOŚCI/CZĘŚCI NIERUCHOMOŚCI POŁOŻONEJ W OPOLU </t>
  </si>
  <si>
    <r>
      <t xml:space="preserve">    3,5 m</t>
    </r>
    <r>
      <rPr>
        <vertAlign val="superscript"/>
        <sz val="8"/>
        <rFont val="Times New Roman"/>
        <family val="1"/>
        <charset val="238"/>
      </rPr>
      <t>3</t>
    </r>
  </si>
  <si>
    <r>
      <t>5 m</t>
    </r>
    <r>
      <rPr>
        <vertAlign val="superscript"/>
        <sz val="8"/>
        <rFont val="Times New Roman"/>
        <family val="1"/>
        <charset val="238"/>
      </rPr>
      <t>3</t>
    </r>
  </si>
  <si>
    <r>
      <t>7m</t>
    </r>
    <r>
      <rPr>
        <vertAlign val="superscript"/>
        <sz val="8"/>
        <rFont val="Times New Roman"/>
        <family val="1"/>
        <charset val="238"/>
      </rPr>
      <t>3</t>
    </r>
  </si>
  <si>
    <r>
      <t>15m</t>
    </r>
    <r>
      <rPr>
        <vertAlign val="superscript"/>
        <sz val="8"/>
        <rFont val="Times New Roman"/>
        <family val="1"/>
        <charset val="238"/>
      </rPr>
      <t>3</t>
    </r>
  </si>
  <si>
    <r>
      <t>36 m</t>
    </r>
    <r>
      <rPr>
        <vertAlign val="superscript"/>
        <sz val="8"/>
        <rFont val="Times New Roman"/>
        <family val="1"/>
        <charset val="238"/>
      </rPr>
      <t>3</t>
    </r>
  </si>
  <si>
    <t>254.</t>
  </si>
  <si>
    <t>255.</t>
  </si>
  <si>
    <t>256.</t>
  </si>
  <si>
    <t>257.</t>
  </si>
  <si>
    <t>258.</t>
  </si>
  <si>
    <r>
      <t xml:space="preserve">Wysokość zwolnienia z opłaty </t>
    </r>
    <r>
      <rPr>
        <i/>
        <sz val="9"/>
        <rFont val="Times New Roman"/>
        <family val="1"/>
        <charset val="238"/>
      </rPr>
      <t>(wysokość zwolnienia wynika z obowiązującej uchwały Rady Miasta Opola).</t>
    </r>
  </si>
  <si>
    <r>
      <rPr>
        <b/>
        <sz val="8"/>
        <rFont val="Times New Roman"/>
        <family val="1"/>
        <charset val="238"/>
      </rPr>
      <t>D.2. OŚWIADCZENIE DOTYCZĄCE PRZYPORZĄDKOWANIA DO CZĘŚCI NIERUCHOMOŚCI ODDZIELNEGO MIEJSCA GROMADZENIA ODPADÓW KOMUNALNYCH</t>
    </r>
    <r>
      <rPr>
        <sz val="8"/>
        <rFont val="Times New Roman"/>
        <family val="1"/>
        <charset val="238"/>
      </rPr>
      <t xml:space="preserve"> </t>
    </r>
    <r>
      <rPr>
        <i/>
        <sz val="8"/>
        <rFont val="Times New Roman"/>
        <family val="1"/>
        <charset val="238"/>
      </rPr>
      <t>(wypełnia się poprzez wpisanie znaku X w wyznaczonym polu wyłącznie, gdy załącznik dotyczy budynku/budynków  lub  części budynku/budynków wchodzących w skład nieruchomości zabudowanej budynkiem wielolokalowym lub budynkami wielolokalowymi, które posiadają przyporządkowane im oddzielne miejsca gromadzenia odpadów komunalnych)</t>
    </r>
  </si>
  <si>
    <t>Oświadczam, że załącznik dotyczy budynku/budynków lub części budynku/budynków wchodzących w skład nieruchomości zabudowanej budynkiem wielolokalowym lub budynkami wielolokalowymi, które posiadają przyporządkowane im oddzielne miejsca gromadzenia odpadów komunalnych</t>
  </si>
  <si>
    <t>ZOGO-5</t>
  </si>
  <si>
    <t>Załącznik nr 11 do uchwały nr XXIV/493/20 Rady Miasta Opola z dnia 26 marca 2020 r.</t>
  </si>
  <si>
    <t>ZAŁĄCZNIK DO DEKLARACJI O WYSOKOŚCI OPŁATY ZA GOSPODAROWANIE ODPADAMI KOMUNALNYMI SKŁADANEJ PRZEZ WŁAŚCICIELI NIERUCHOMOŚCI, NA KTÓRYCH ZNAJDUJĄ SIĘ GOSPODARSTWA DOMOWE, W KTÓRYCH DOCHÓD NIE PRZEKRACZA KWOTY UPRAWNIAJĄCEJ DO ŚWIADCZEŃ PIENIĘŻNYCH Z POMOCY SPOŁECZNEJ</t>
  </si>
  <si>
    <t xml:space="preserve">która w części stanowi nieruchomość, na której zamieszkują mieszkańcy, a w części nieruchomość, na której nie zamieszkują mieszkańcy, a powstają odpady komunalne.      </t>
  </si>
  <si>
    <t xml:space="preserve">E. OŚWIADCZAM, ŻE NIERUCHOMOŚĆ, KTÓREJ DOTYCZY DRUK ZOGO-5 STANOWI NIERUCHOMOŚĆ/CZĘŚĆ NIERUCHOMOŚCI (PROSZĘ WPISAĆ ZNAK X WE WŁAŚCIWY KWADRAT ) </t>
  </si>
  <si>
    <t>G. OBLICZENIE WYSOKOŚCI OPŁATY</t>
  </si>
  <si>
    <r>
      <t xml:space="preserve">G.1 WYBÓR CZĘSTOTLIWOŚCI WYWOZU POJEMNIKÓW DLA  CZĘŚCI NIERUCHOMOŚCI, NA KTÓREJ NIE ZAMIESZKUJĄ MIESZKAŃCY, A POWSTAJĄ ODPADY KOMUNALNE </t>
    </r>
    <r>
      <rPr>
        <vertAlign val="superscript"/>
        <sz val="8"/>
        <rFont val="Times New Roman"/>
        <family val="1"/>
        <charset val="238"/>
      </rPr>
      <t xml:space="preserve">2 </t>
    </r>
    <r>
      <rPr>
        <sz val="8"/>
        <rFont val="Times New Roman"/>
        <family val="1"/>
        <charset val="238"/>
      </rPr>
      <t>(PROSZĘ WPISAĆ ZNAK X WE WŁAŚCIWY KWADRAT, WYPEŁNIA SIĘ W PRZYPADKU ZAZNACZENIA POZ. 12)</t>
    </r>
  </si>
  <si>
    <r>
      <t>G.2 WYLICZENIE WYSOKOŚCI OPŁATY DLA CZĘŚCI NIERUCHOMOŚCI, NA KTÓREJ NIE ZAMIESZKUJĄ MIESZKAŃCY, A POWSTAJĄ ODPADY KOMUNALNE</t>
    </r>
    <r>
      <rPr>
        <vertAlign val="superscript"/>
        <sz val="8"/>
        <rFont val="Times New Roman"/>
        <family val="1"/>
        <charset val="238"/>
      </rPr>
      <t xml:space="preserve">3 </t>
    </r>
    <r>
      <rPr>
        <i/>
        <sz val="8"/>
        <rFont val="Times New Roman"/>
        <family val="1"/>
        <charset val="238"/>
      </rPr>
      <t>(wypełnia się w przypadku zaznaczenia poz. 12)</t>
    </r>
  </si>
  <si>
    <t xml:space="preserve">G.3 WYLICZENIE WYSOKOŚCI OPŁATY DLA NIERUCHOMOŚCI/CZĘŚCI NIERUCHOMOŚCI, NA KTÓREJ ZAMIESZKUJĄ MIESZKAŃCY </t>
  </si>
  <si>
    <t>H. WYLICZENIA KWOTY ZWOLNIEŃ Z OPŁATY ZA GOSPODAROWANIE ODPADAMI KOMUNALNYMI</t>
  </si>
  <si>
    <t>H.1 ZWOLNIENIE Z OPŁATY WŁAŚCICIELI NIERUCHOMOŚCI, NA KTÓRYCH ZAMIESZKUJĄ RODZINY WIELODZIETNE</t>
  </si>
  <si>
    <r>
      <t xml:space="preserve">H.2 ZWOLNIENIE Z OPŁATY WŁAŚCICIELI NIERUCHOMOŚCI ZABUDOWANYCH BUDYNKAMI MIESZKALNYMI JEDNORODZINNYMI KOMPOSTUJĄCYCH BIOODPADY STANOWIĄCE ODPADY KOMUNALNE W PRZYDOMOWYM KOMPOSTOWNIKU </t>
    </r>
    <r>
      <rPr>
        <i/>
        <sz val="9"/>
        <rFont val="Times New Roman"/>
        <family val="1"/>
        <charset val="238"/>
      </rPr>
      <t>Wypełnia się w przypadku zaznaczenia poz . 13</t>
    </r>
  </si>
  <si>
    <t>H.3 ZWOLNIENIE Z OPŁATY WŁAŚCICIELI NIERUCHOMOŚCI, NA KTÓRYCH ZNAJDUJĄ SIĘ GOSPODARSTWA DOMOWE, W KTÓRYCH DOCHÓD NIE PRZEKRACZA KWOTY UPRAWNIAJĄCEJ DO ŚWIADCZEŃ PIENIĘŻNYCH Z POMOCY SPOŁECZNEJ</t>
  </si>
  <si>
    <t xml:space="preserve">I. PODSUMOWANIE KWOTY OPŁATY </t>
  </si>
  <si>
    <t>259.</t>
  </si>
  <si>
    <t>260.</t>
  </si>
  <si>
    <r>
      <t xml:space="preserve">Liczba osób zamieszkujących nieruchomość, której dotyczy druk ZOGO-5 </t>
    </r>
    <r>
      <rPr>
        <i/>
        <sz val="8"/>
        <rFont val="Times New Roman"/>
        <family val="1"/>
        <charset val="238"/>
      </rPr>
      <t>(suma wartości z poz. 247 i 248).</t>
    </r>
  </si>
  <si>
    <r>
      <t xml:space="preserve">Wyliczenie wysokości opłaty </t>
    </r>
    <r>
      <rPr>
        <i/>
        <sz val="8"/>
        <rFont val="Times New Roman"/>
        <family val="1"/>
        <charset val="238"/>
      </rPr>
      <t>(iloczyn wartości z poz. 246 i 249).</t>
    </r>
  </si>
  <si>
    <r>
      <t>Wyliczenie kwoty zwolnienia</t>
    </r>
    <r>
      <rPr>
        <i/>
        <sz val="9"/>
        <rFont val="Times New Roman"/>
        <family val="1"/>
        <charset val="238"/>
      </rPr>
      <t xml:space="preserve"> (iloczyn wartości z poz. 246, 247 i 251)</t>
    </r>
  </si>
  <si>
    <r>
      <t xml:space="preserve">Wyliczenie kwoty zwolnienia </t>
    </r>
    <r>
      <rPr>
        <i/>
        <sz val="9"/>
        <rFont val="Times New Roman"/>
        <family val="1"/>
        <charset val="238"/>
      </rPr>
      <t>(iloczyn wartości z poz. 249 i 253).</t>
    </r>
  </si>
  <si>
    <r>
      <t xml:space="preserve">Miesięczna kwota opłaty dla nieruchomości/części nieruchomości, na której zamieszkują mieszkańcy </t>
    </r>
    <r>
      <rPr>
        <i/>
        <sz val="8"/>
        <rFont val="Times New Roman"/>
        <family val="1"/>
        <charset val="238"/>
      </rPr>
      <t>(od wartości z poz. 250 należy odjąć wartość z poz. 252, 254 i 257).</t>
    </r>
  </si>
  <si>
    <r>
      <rPr>
        <vertAlign val="superscript"/>
        <sz val="8"/>
        <rFont val="Times New Roman"/>
        <family val="1"/>
        <charset val="238"/>
      </rPr>
      <t>4</t>
    </r>
    <r>
      <rPr>
        <sz val="8"/>
        <rFont val="Times New Roman"/>
        <family val="1"/>
        <charset val="238"/>
      </rPr>
      <t xml:space="preserve"> Stawka została określona właściwą uchwałą Rady Miasta Opola w sprawie wyboru metody ustalenia opłaty za gospodarowanie odpadami komunalnymi odebranymi z nieruchomości na terenie Miasta Opola oraz ustalenia stawki tej opłaty. </t>
    </r>
  </si>
  <si>
    <r>
      <rPr>
        <vertAlign val="superscript"/>
        <sz val="8"/>
        <rFont val="Times New Roman"/>
        <family val="1"/>
        <charset val="238"/>
      </rPr>
      <t>5</t>
    </r>
    <r>
      <rPr>
        <sz val="8"/>
        <rFont val="Times New Roman"/>
        <family val="1"/>
        <charset val="238"/>
      </rPr>
      <t xml:space="preserve"> Zgodnie z art. 6j ust. 3 ustawy o utrzymaniu czystości i porządku w gminach w przypadku nieruchomości, na której nie zamieszkują mieszkańcy, opłata za gospodarowanie odpadami komunalnymi stanowi iloczyn zadeklarowanej liczby pojemników lub worków, przeznaczonych do zbierania odpadów komunalnych powstających na danej nieruchomości, oraz stawki opłaty za gospodarowanie odpadami komunalnymi.  </t>
    </r>
  </si>
  <si>
    <t>Pojemnik koloru niebieskiego</t>
  </si>
  <si>
    <r>
      <t>Opłata</t>
    </r>
    <r>
      <rPr>
        <vertAlign val="superscript"/>
        <sz val="7"/>
        <rFont val="Times New Roman"/>
        <family val="1"/>
        <charset val="238"/>
      </rPr>
      <t>5</t>
    </r>
  </si>
  <si>
    <r>
      <t>Opłata</t>
    </r>
    <r>
      <rPr>
        <b/>
        <vertAlign val="superscript"/>
        <sz val="7"/>
        <rFont val="Times New Roman"/>
        <family val="1"/>
        <charset val="238"/>
      </rPr>
      <t>5</t>
    </r>
  </si>
  <si>
    <r>
      <t>Miesięczna kwota opłaty za nieruchomość/część nieruchomości ujętej w druku ZOGO-5</t>
    </r>
    <r>
      <rPr>
        <i/>
        <sz val="8"/>
        <rFont val="Times New Roman"/>
        <family val="1"/>
        <charset val="238"/>
      </rPr>
      <t xml:space="preserve"> (suma wartości z poz. 258 i 259).</t>
    </r>
  </si>
  <si>
    <t>Pojemnik koloru czarnego</t>
  </si>
  <si>
    <r>
      <t xml:space="preserve">Wysokość zwolnienia z opłaty wyrażona w procentach </t>
    </r>
    <r>
      <rPr>
        <i/>
        <sz val="9"/>
        <rFont val="Times New Roman"/>
        <family val="1"/>
        <charset val="238"/>
      </rPr>
      <t>(wysokość zwolnienia wynika z obowiązującej uchwały Rady Miasta Opola).</t>
    </r>
  </si>
  <si>
    <r>
      <t>Liczba osób zamieszkujących nieruchomość/część nieruchomości wchodzących w skład gospodarstw domowych, w których dochód nie przekracza kwoty uprawniającej do świadczeń pieniężnych z pomocy społecznej</t>
    </r>
    <r>
      <rPr>
        <i/>
        <sz val="9"/>
        <rFont val="Times New Roman"/>
        <family val="1"/>
        <charset val="238"/>
      </rPr>
      <t xml:space="preserve"> (w przypadku obowiązku składania załącznika ZOGO-6 należy podać wartość z poz. nr 245 załącznika dotyczącego nieruchomości ujętej w druku ZOGO-5, bądź sumę wartości z poz. 245 załączników ZOGO-6 w przypadku złożenia więcej niż 1 załącznika ZOGO-6 dotyczącego nieruchomości ujętej w druku ZOGO-5 ).</t>
    </r>
  </si>
  <si>
    <r>
      <t>Miesięczna kwota opłaty dla części, na której nie zamieszkują mieszkańcy, a powstają odpady komunalne</t>
    </r>
    <r>
      <rPr>
        <i/>
        <sz val="8"/>
        <rFont val="Times New Roman"/>
        <family val="1"/>
        <charset val="238"/>
      </rPr>
      <t xml:space="preserve"> (suma wartości z poz. od 235 do 245).</t>
    </r>
  </si>
  <si>
    <r>
      <rPr>
        <vertAlign val="superscript"/>
        <sz val="8"/>
        <rFont val="Times New Roman"/>
        <family val="1"/>
        <charset val="238"/>
      </rPr>
      <t>3</t>
    </r>
    <r>
      <rPr>
        <sz val="8"/>
        <rFont val="Times New Roman"/>
        <family val="1"/>
        <charset val="238"/>
      </rPr>
      <t xml:space="preserve"> W przypadku istnienia obowiązku złożenia załącznika ZOGO-6 dotyczącego nieruchomości ujętej w załączniku ZOGO-5 suma iloczynów zadeklarowanych w części G.2 pojemności pojemników, ich ilości i częstotliwości nie może być niższa od miesięcznej ilości odpadów komunalnych powstających w budynku wyrażonej w litrach, wykazanych w poz. 246 załącznika ZOGO-6 lub sumy wartości z poz. 246 załączników ZOGO-6 w przypadku złożenia więcej niż 1 załącznika ZOGO-6 dotyczącego nieruchomości ujętej w załączniku ZOGO-5.</t>
    </r>
  </si>
  <si>
    <t>Załącznik ZOGO- 5 wypełnia właściciel (w rozumieniu ustawy o utrzymaniu czystości i porządku w gminach) więcej niż jednej nieruchomości, na których znajdują sie gospodarstwa domowe, w których dochód nie przekracza kwoty uprawniającej do świadczeń pieniężnych z pomocy społecznej, o której mowa w art. 8 ust. 1 ustawy z dnia 12 marca 2004 r. o pomocy społecznej (tekst jedn.: Dz. U. z 2020 r., poz. 1876). Jedną taką nieruchomość należy ująć w druku DOGO-8, każdą następną w kolejnych załącznikach, w ten sposób, by w jednym załączniku ZOGO- 5 ujęta była tylko jedna nieruchomość na której znajdują sie gospodarstwa domowe, w których dochód nie przekracza kwoty uprawniającej do świadczeń pieniężnych z pomocy społecznej, o której mowa w art. 8 ust. 1 ustawy z dnia 12 marca 2004 r. o pomocy społecznej. Należy wyliczyć opłatę dla każdej z takich nieruchomości osobno, a następnie dokonać podsumowania wysokości opłaty w części K. druku deklaracji DOGO-8. Dla właścicieli więcej niż jednej nieruchomości, na której znajdują sie gospodarstwa domowe, w których dochód nie przekracza kwoty uprawniającej do świadczeń pieniężnych z pomocy społecznej, o której mowa w art. 8 ust. 1 ustawy z dnia 12 marca 2004 r. o pomocy społecznej  załącznik stanowi integralną część deklaracji.</t>
  </si>
  <si>
    <r>
      <t>Liczba osób zamieszkujących nieruchomość/część nieruchomości będących członkami rodzin wielodzietnych (</t>
    </r>
    <r>
      <rPr>
        <i/>
        <sz val="8"/>
        <rFont val="Times New Roman"/>
        <family val="1"/>
        <charset val="238"/>
      </rPr>
      <t>w przypadku obowiązku składania załącznika ZOGO-6 należy podać wartość z poz. nr 243 załącznika dotyczącego nieruchomości ujętej w druku ZOGO-5, bądź sumę wartośći z poz. 243 załączników ZOGO-6 w przypadku złożenia więcej niż 1 załącznika ZOGO-6 dotyczącego nieruchomości ujętej w druku ZOGO-5).</t>
    </r>
  </si>
  <si>
    <r>
      <t xml:space="preserve">Liczba osób zamieszkujących nieruchomość/część nieruchomości niebędących członkami rodzin wielodzietnych  </t>
    </r>
    <r>
      <rPr>
        <i/>
        <sz val="8"/>
        <rFont val="Times New Roman"/>
        <family val="1"/>
        <charset val="238"/>
      </rPr>
      <t>(w przypadku obowiązku składania załącznika ZOGO-6 należy podać wartość z poz. nr 244 załącznika dotyczącego nieruchomości ujętej w druku ZOGO-5, bądź sumę wartośći z poz. 244 załączników ZOGO-6 w przypadku złożenia więcej niż 1 załącznika ZOGO-6 dotyczącego nieruchomości ujętej w druku ZOGO-5).</t>
    </r>
  </si>
  <si>
    <t>Numer załącznika ZOGO-5</t>
  </si>
  <si>
    <r>
      <rPr>
        <b/>
        <sz val="8"/>
        <rFont val="Times New Roman"/>
        <family val="1"/>
        <charset val="238"/>
      </rPr>
      <t>F. INFORMACJA DOTYCZĄCA POSIADANIA KOMPOSTOWNIKA PRZYDOMOWEGO I KOMPOSTOWANIA W NIM BIOODPADÓW STANOWIĄCYCH ODPADY KOMUNALNE</t>
    </r>
    <r>
      <rPr>
        <sz val="8"/>
        <rFont val="Times New Roman"/>
        <family val="1"/>
        <charset val="238"/>
      </rPr>
      <t xml:space="preserve"> </t>
    </r>
    <r>
      <rPr>
        <i/>
        <sz val="8"/>
        <rFont val="Times New Roman"/>
        <family val="1"/>
        <charset val="238"/>
      </rPr>
      <t>(Wypełnia się poprzez wpisanie znaku X w wyznaczonym polu, wypełnia wyłącznie właściciel nieruchomości zabudowanej budynkiem mieszkalnym jednorodzinnym kompostujący bioodpady stanowiące odpady komunalne w kompostowniku przydomowym)</t>
    </r>
  </si>
  <si>
    <r>
      <t>Wyliczenie kwoty zwolnienia (iloczyn wartości z poz. 246, 255 i 256)</t>
    </r>
    <r>
      <rPr>
        <sz val="9"/>
        <rFont val="Times New Roman"/>
        <family val="1"/>
        <charset val="238"/>
      </rPr>
      <t>.</t>
    </r>
  </si>
  <si>
    <t>-</t>
  </si>
  <si>
    <t>Styczeń</t>
  </si>
  <si>
    <t>Luty</t>
  </si>
  <si>
    <t>Marzec</t>
  </si>
  <si>
    <t>Kwiecień</t>
  </si>
  <si>
    <t>Maj</t>
  </si>
  <si>
    <t>Czerwiec</t>
  </si>
  <si>
    <t>Lipiec</t>
  </si>
  <si>
    <t>Sierpień</t>
  </si>
  <si>
    <t>Wrzesień</t>
  </si>
  <si>
    <t>Październik</t>
  </si>
  <si>
    <t>Listopad</t>
  </si>
  <si>
    <t>Grudzień</t>
  </si>
</sst>
</file>

<file path=xl/styles.xml><?xml version="1.0" encoding="utf-8"?>
<styleSheet xmlns="http://schemas.openxmlformats.org/spreadsheetml/2006/main">
  <numFmts count="1">
    <numFmt numFmtId="164" formatCode="#,##0.00\ &quot;zł&quot;"/>
  </numFmts>
  <fonts count="23">
    <font>
      <sz val="11"/>
      <color theme="1"/>
      <name val="Calibri"/>
      <family val="2"/>
      <scheme val="minor"/>
    </font>
    <font>
      <b/>
      <sz val="9"/>
      <name val="Times New Roman"/>
      <family val="1"/>
      <charset val="238"/>
    </font>
    <font>
      <sz val="8"/>
      <name val="Times New Roman"/>
      <family val="1"/>
      <charset val="238"/>
    </font>
    <font>
      <b/>
      <sz val="8"/>
      <name val="Times New Roman"/>
      <family val="1"/>
      <charset val="238"/>
    </font>
    <font>
      <vertAlign val="subscript"/>
      <sz val="8"/>
      <name val="Times New Roman"/>
      <family val="1"/>
      <charset val="238"/>
    </font>
    <font>
      <b/>
      <sz val="10"/>
      <name val="Times New Roman"/>
      <family val="1"/>
      <charset val="238"/>
    </font>
    <font>
      <sz val="11"/>
      <name val="Calibri"/>
      <family val="2"/>
      <scheme val="minor"/>
    </font>
    <font>
      <vertAlign val="superscript"/>
      <sz val="8"/>
      <name val="Times New Roman"/>
      <family val="1"/>
      <charset val="238"/>
    </font>
    <font>
      <b/>
      <sz val="12"/>
      <name val="Times New Roman"/>
      <family val="1"/>
      <charset val="238"/>
    </font>
    <font>
      <sz val="10"/>
      <name val="Times New Roman"/>
      <family val="1"/>
      <charset val="238"/>
    </font>
    <font>
      <b/>
      <sz val="9"/>
      <name val="Calibri"/>
      <family val="2"/>
      <scheme val="minor"/>
    </font>
    <font>
      <sz val="9"/>
      <name val="Times New Roman"/>
      <family val="1"/>
      <charset val="238"/>
    </font>
    <font>
      <sz val="10"/>
      <name val="Calibri"/>
      <family val="2"/>
      <scheme val="minor"/>
    </font>
    <font>
      <sz val="7"/>
      <name val="Times New Roman"/>
      <family val="1"/>
      <charset val="238"/>
    </font>
    <font>
      <vertAlign val="superscript"/>
      <sz val="7"/>
      <name val="Times New Roman"/>
      <family val="1"/>
      <charset val="238"/>
    </font>
    <font>
      <b/>
      <vertAlign val="superscript"/>
      <sz val="7"/>
      <name val="Times New Roman"/>
      <family val="1"/>
      <charset val="238"/>
    </font>
    <font>
      <sz val="7.5"/>
      <name val="Times New Roman"/>
      <family val="1"/>
      <charset val="238"/>
    </font>
    <font>
      <b/>
      <sz val="7"/>
      <name val="Times New Roman"/>
      <family val="1"/>
      <charset val="238"/>
    </font>
    <font>
      <b/>
      <sz val="14"/>
      <name val="Times New Roman"/>
      <family val="1"/>
      <charset val="238"/>
    </font>
    <font>
      <b/>
      <vertAlign val="subscript"/>
      <sz val="8"/>
      <name val="Times New Roman"/>
      <family val="1"/>
      <charset val="238"/>
    </font>
    <font>
      <i/>
      <sz val="9"/>
      <name val="Times New Roman"/>
      <family val="1"/>
      <charset val="238"/>
    </font>
    <font>
      <i/>
      <sz val="8"/>
      <name val="Times New Roman"/>
      <family val="1"/>
      <charset val="238"/>
    </font>
    <font>
      <sz val="1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371">
    <xf numFmtId="0" fontId="0" fillId="0" borderId="0" xfId="0"/>
    <xf numFmtId="0" fontId="2" fillId="3" borderId="0" xfId="0" applyFont="1" applyFill="1" applyBorder="1" applyAlignment="1">
      <alignment vertical="center" wrapText="1"/>
    </xf>
    <xf numFmtId="0" fontId="2" fillId="3" borderId="5" xfId="0" applyFont="1" applyFill="1" applyBorder="1" applyAlignment="1">
      <alignment vertical="center" wrapText="1"/>
    </xf>
    <xf numFmtId="0" fontId="2" fillId="3" borderId="0" xfId="0" applyFont="1" applyFill="1" applyBorder="1" applyAlignment="1">
      <alignment horizontal="center" vertical="center" wrapText="1"/>
    </xf>
    <xf numFmtId="0" fontId="3" fillId="3" borderId="0" xfId="0" applyFont="1" applyFill="1" applyBorder="1" applyAlignment="1">
      <alignment vertical="center" wrapText="1"/>
    </xf>
    <xf numFmtId="0" fontId="2" fillId="3" borderId="0" xfId="0" applyFont="1" applyFill="1" applyBorder="1" applyAlignment="1">
      <alignment vertical="top" wrapText="1"/>
    </xf>
    <xf numFmtId="0" fontId="2" fillId="3" borderId="5" xfId="0" applyFont="1" applyFill="1" applyBorder="1" applyAlignment="1">
      <alignment vertical="top" wrapText="1"/>
    </xf>
    <xf numFmtId="0" fontId="6" fillId="3" borderId="0" xfId="0" applyFont="1" applyFill="1" applyBorder="1"/>
    <xf numFmtId="0" fontId="6" fillId="3" borderId="7" xfId="0" applyFont="1" applyFill="1" applyBorder="1"/>
    <xf numFmtId="0" fontId="6" fillId="0" borderId="0" xfId="0" applyFont="1"/>
    <xf numFmtId="0" fontId="6" fillId="0" borderId="2" xfId="0" applyFont="1" applyBorder="1"/>
    <xf numFmtId="0" fontId="6" fillId="0" borderId="3" xfId="0" applyFont="1" applyBorder="1"/>
    <xf numFmtId="0" fontId="6" fillId="3" borderId="1" xfId="0" applyFont="1" applyFill="1" applyBorder="1"/>
    <xf numFmtId="0" fontId="6" fillId="3" borderId="2" xfId="0" applyFont="1" applyFill="1" applyBorder="1"/>
    <xf numFmtId="0" fontId="6" fillId="3" borderId="3" xfId="0" applyFont="1" applyFill="1" applyBorder="1"/>
    <xf numFmtId="0" fontId="6" fillId="3" borderId="4" xfId="0" applyFont="1" applyFill="1" applyBorder="1"/>
    <xf numFmtId="0" fontId="5" fillId="3" borderId="0" xfId="0" applyFont="1" applyFill="1" applyBorder="1" applyAlignment="1">
      <alignment horizontal="center" vertical="center"/>
    </xf>
    <xf numFmtId="0" fontId="2" fillId="3" borderId="0" xfId="0" applyFont="1" applyFill="1" applyBorder="1" applyAlignment="1">
      <alignment horizontal="left" vertical="center"/>
    </xf>
    <xf numFmtId="0" fontId="6" fillId="3" borderId="5" xfId="0" applyFont="1" applyFill="1" applyBorder="1"/>
    <xf numFmtId="0" fontId="4" fillId="3" borderId="5" xfId="0" applyFont="1" applyFill="1" applyBorder="1"/>
    <xf numFmtId="0" fontId="6" fillId="3" borderId="6" xfId="0" applyFont="1" applyFill="1" applyBorder="1"/>
    <xf numFmtId="0" fontId="2" fillId="3" borderId="7" xfId="0" applyFont="1" applyFill="1" applyBorder="1" applyAlignment="1">
      <alignment horizontal="left" vertical="center"/>
    </xf>
    <xf numFmtId="0" fontId="4" fillId="3" borderId="8" xfId="0" applyFont="1" applyFill="1" applyBorder="1"/>
    <xf numFmtId="0" fontId="6" fillId="0" borderId="5" xfId="0" applyFont="1" applyBorder="1"/>
    <xf numFmtId="0" fontId="4" fillId="0" borderId="8" xfId="0" applyFont="1" applyBorder="1"/>
    <xf numFmtId="0" fontId="2" fillId="3" borderId="1" xfId="0" applyFont="1" applyFill="1" applyBorder="1" applyAlignment="1">
      <alignmen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12" fillId="3" borderId="0" xfId="0" applyFont="1" applyFill="1" applyBorder="1" applyAlignment="1">
      <alignment horizontal="center" vertical="center"/>
    </xf>
    <xf numFmtId="0" fontId="6" fillId="3" borderId="4" xfId="0" applyFont="1" applyFill="1" applyBorder="1" applyAlignment="1">
      <alignment horizontal="center"/>
    </xf>
    <xf numFmtId="0" fontId="6" fillId="3" borderId="0" xfId="0" applyFont="1" applyFill="1" applyBorder="1" applyAlignment="1">
      <alignment horizontal="center"/>
    </xf>
    <xf numFmtId="0" fontId="3" fillId="0" borderId="8" xfId="0" applyFont="1" applyBorder="1" applyAlignment="1">
      <alignment horizontal="center"/>
    </xf>
    <xf numFmtId="0" fontId="6" fillId="0" borderId="0" xfId="0" applyFont="1" applyFill="1" applyBorder="1"/>
    <xf numFmtId="0" fontId="6" fillId="0" borderId="2" xfId="0" applyFont="1" applyBorder="1" applyAlignment="1">
      <alignment horizontal="center"/>
    </xf>
    <xf numFmtId="0" fontId="6" fillId="0" borderId="2" xfId="0" applyFont="1" applyFill="1" applyBorder="1"/>
    <xf numFmtId="0" fontId="6" fillId="0" borderId="3" xfId="0" applyFont="1" applyFill="1" applyBorder="1"/>
    <xf numFmtId="0" fontId="6" fillId="0" borderId="2" xfId="0" applyFont="1" applyFill="1" applyBorder="1" applyAlignment="1">
      <alignment horizontal="center"/>
    </xf>
    <xf numFmtId="0" fontId="3" fillId="0" borderId="8" xfId="0" applyFont="1" applyBorder="1"/>
    <xf numFmtId="0" fontId="2" fillId="0" borderId="1" xfId="0" applyFont="1" applyBorder="1" applyAlignment="1">
      <alignment vertical="top"/>
    </xf>
    <xf numFmtId="0" fontId="2" fillId="0" borderId="2" xfId="0" applyFont="1" applyBorder="1" applyAlignment="1">
      <alignment vertical="top"/>
    </xf>
    <xf numFmtId="0" fontId="19" fillId="0" borderId="8" xfId="0" applyFont="1" applyBorder="1"/>
    <xf numFmtId="0" fontId="6" fillId="0" borderId="2" xfId="0" applyFont="1" applyBorder="1"/>
    <xf numFmtId="0" fontId="6" fillId="0" borderId="2" xfId="0" applyFont="1" applyBorder="1" applyAlignment="1">
      <alignment horizontal="center"/>
    </xf>
    <xf numFmtId="0" fontId="6" fillId="3" borderId="0" xfId="0" applyFont="1" applyFill="1" applyBorder="1"/>
    <xf numFmtId="0" fontId="6" fillId="3" borderId="6" xfId="0" applyFont="1" applyFill="1" applyBorder="1"/>
    <xf numFmtId="0" fontId="6" fillId="0" borderId="2" xfId="0" applyFont="1" applyFill="1" applyBorder="1"/>
    <xf numFmtId="0" fontId="2" fillId="3" borderId="2" xfId="0" applyFont="1" applyFill="1" applyBorder="1" applyAlignment="1">
      <alignment wrapText="1"/>
    </xf>
    <xf numFmtId="0" fontId="2" fillId="3" borderId="0" xfId="0" applyFont="1" applyFill="1" applyBorder="1" applyAlignment="1">
      <alignment wrapText="1"/>
    </xf>
    <xf numFmtId="0" fontId="6" fillId="0" borderId="4" xfId="0" applyFont="1" applyFill="1" applyBorder="1"/>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horizontal="right" wrapText="1"/>
    </xf>
    <xf numFmtId="0" fontId="4" fillId="0" borderId="5" xfId="0" applyFont="1" applyFill="1" applyBorder="1" applyAlignment="1">
      <alignment horizontal="right" wrapText="1"/>
    </xf>
    <xf numFmtId="0" fontId="2" fillId="3" borderId="7" xfId="0" applyFont="1" applyFill="1" applyBorder="1" applyAlignment="1">
      <alignment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vertical="center" wrapText="1"/>
    </xf>
    <xf numFmtId="0" fontId="17" fillId="0" borderId="2" xfId="0" applyFont="1" applyFill="1" applyBorder="1" applyAlignment="1">
      <alignment horizontal="left" vertical="top" wrapText="1"/>
    </xf>
    <xf numFmtId="0" fontId="19" fillId="0" borderId="2" xfId="0" applyFont="1" applyFill="1" applyBorder="1" applyAlignment="1">
      <alignment horizontal="right"/>
    </xf>
    <xf numFmtId="0" fontId="17" fillId="0" borderId="4" xfId="0" applyFont="1" applyFill="1" applyBorder="1" applyAlignment="1">
      <alignment horizontal="left" vertical="top" wrapText="1"/>
    </xf>
    <xf numFmtId="0" fontId="17" fillId="0" borderId="0" xfId="0" applyFont="1" applyFill="1" applyBorder="1" applyAlignment="1">
      <alignment horizontal="left" vertical="top" wrapText="1"/>
    </xf>
    <xf numFmtId="0" fontId="19" fillId="0" borderId="0" xfId="0" applyFont="1" applyFill="1" applyBorder="1" applyAlignment="1">
      <alignment horizontal="right"/>
    </xf>
    <xf numFmtId="0" fontId="5" fillId="0" borderId="7" xfId="0" applyFont="1" applyFill="1" applyBorder="1" applyAlignment="1">
      <alignment horizontal="left"/>
    </xf>
    <xf numFmtId="0" fontId="9" fillId="0" borderId="7" xfId="0" applyFont="1" applyFill="1" applyBorder="1" applyAlignment="1">
      <alignment horizontal="left"/>
    </xf>
    <xf numFmtId="0" fontId="9" fillId="0" borderId="8" xfId="0" applyFont="1" applyFill="1" applyBorder="1" applyAlignment="1">
      <alignment horizontal="left"/>
    </xf>
    <xf numFmtId="0" fontId="2" fillId="3" borderId="0" xfId="0" applyFont="1" applyFill="1" applyBorder="1" applyAlignment="1">
      <alignment vertical="center" wrapText="1"/>
    </xf>
    <xf numFmtId="0" fontId="5" fillId="3" borderId="0" xfId="0" applyFont="1" applyFill="1" applyBorder="1" applyAlignment="1">
      <alignment horizontal="left" vertical="center"/>
    </xf>
    <xf numFmtId="0" fontId="6" fillId="3" borderId="0" xfId="0" applyFont="1" applyFill="1" applyBorder="1"/>
    <xf numFmtId="0" fontId="2" fillId="3" borderId="0" xfId="0" applyFont="1" applyFill="1" applyBorder="1" applyAlignment="1">
      <alignment vertical="center"/>
    </xf>
    <xf numFmtId="0" fontId="2" fillId="3" borderId="5" xfId="0" applyFont="1" applyFill="1" applyBorder="1" applyAlignment="1">
      <alignment vertical="center"/>
    </xf>
    <xf numFmtId="0" fontId="2" fillId="3" borderId="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2" xfId="0" applyFont="1" applyBorder="1"/>
    <xf numFmtId="0" fontId="6" fillId="0" borderId="6" xfId="0" applyFont="1" applyBorder="1"/>
    <xf numFmtId="0" fontId="6" fillId="0" borderId="7" xfId="0" applyFont="1" applyBorder="1"/>
    <xf numFmtId="0" fontId="6" fillId="0" borderId="6" xfId="0" applyFont="1" applyFill="1" applyBorder="1"/>
    <xf numFmtId="0" fontId="6" fillId="0" borderId="7" xfId="0" applyFont="1" applyFill="1" applyBorder="1"/>
    <xf numFmtId="0" fontId="6" fillId="0" borderId="6" xfId="0" applyFont="1" applyFill="1" applyBorder="1" applyAlignment="1">
      <alignment horizontal="center"/>
    </xf>
    <xf numFmtId="0" fontId="6" fillId="0" borderId="7" xfId="0" applyFont="1" applyFill="1" applyBorder="1" applyAlignment="1">
      <alignment horizontal="center"/>
    </xf>
    <xf numFmtId="0" fontId="4" fillId="0" borderId="7" xfId="0" applyFont="1" applyBorder="1" applyAlignment="1">
      <alignment horizontal="right"/>
    </xf>
    <xf numFmtId="0" fontId="4" fillId="0" borderId="8" xfId="0" applyFont="1" applyBorder="1" applyAlignment="1">
      <alignment horizontal="right"/>
    </xf>
    <xf numFmtId="1" fontId="9" fillId="0" borderId="6" xfId="0" applyNumberFormat="1" applyFont="1" applyBorder="1" applyAlignment="1">
      <alignment horizontal="center" vertical="center"/>
    </xf>
    <xf numFmtId="1" fontId="9" fillId="0" borderId="7" xfId="0" applyNumberFormat="1" applyFont="1" applyBorder="1" applyAlignment="1">
      <alignment horizontal="center" vertical="center"/>
    </xf>
    <xf numFmtId="0" fontId="6" fillId="0" borderId="2" xfId="0" applyFont="1" applyBorder="1" applyAlignment="1">
      <alignment horizontal="left"/>
    </xf>
    <xf numFmtId="0" fontId="2" fillId="0" borderId="0" xfId="0" applyFont="1" applyAlignment="1">
      <alignment horizontal="justify" vertical="top" wrapText="1"/>
    </xf>
    <xf numFmtId="0" fontId="4" fillId="3" borderId="0" xfId="0" applyFont="1" applyFill="1" applyBorder="1" applyAlignment="1">
      <alignment horizontal="right" vertical="center"/>
    </xf>
    <xf numFmtId="0" fontId="4" fillId="3" borderId="5" xfId="0" applyFont="1" applyFill="1" applyBorder="1" applyAlignment="1">
      <alignment horizontal="right" vertical="center"/>
    </xf>
    <xf numFmtId="0" fontId="4" fillId="3" borderId="0"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2" fillId="3" borderId="0" xfId="0" applyFont="1" applyFill="1" applyBorder="1" applyAlignment="1">
      <alignment vertical="center"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5"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24" xfId="0" applyFont="1" applyFill="1" applyBorder="1" applyAlignment="1">
      <alignment horizontal="left" vertical="top" wrapText="1"/>
    </xf>
    <xf numFmtId="0" fontId="3" fillId="3" borderId="9"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6" fillId="3" borderId="1" xfId="0" applyFont="1" applyFill="1" applyBorder="1"/>
    <xf numFmtId="0" fontId="6" fillId="3" borderId="3" xfId="0" applyFont="1" applyFill="1" applyBorder="1"/>
    <xf numFmtId="0" fontId="6" fillId="3" borderId="6" xfId="0" applyFont="1" applyFill="1" applyBorder="1"/>
    <xf numFmtId="0" fontId="6" fillId="3" borderId="8" xfId="0" applyFont="1" applyFill="1" applyBorder="1"/>
    <xf numFmtId="0" fontId="13" fillId="0" borderId="1" xfId="0" applyFont="1" applyBorder="1" applyAlignment="1">
      <alignment vertical="top"/>
    </xf>
    <xf numFmtId="0" fontId="13" fillId="0" borderId="2" xfId="0" applyFont="1" applyBorder="1" applyAlignment="1">
      <alignment vertical="top"/>
    </xf>
    <xf numFmtId="0" fontId="13" fillId="0" borderId="3" xfId="0" applyFont="1" applyBorder="1" applyAlignment="1">
      <alignment vertical="top"/>
    </xf>
    <xf numFmtId="0" fontId="2" fillId="0" borderId="6" xfId="0" applyFont="1" applyBorder="1" applyAlignment="1">
      <alignment horizontal="right"/>
    </xf>
    <xf numFmtId="0" fontId="2" fillId="0" borderId="7" xfId="0" applyFont="1" applyBorder="1" applyAlignment="1">
      <alignment horizontal="right"/>
    </xf>
    <xf numFmtId="0" fontId="2" fillId="0" borderId="8" xfId="0" applyFont="1" applyBorder="1" applyAlignment="1">
      <alignment horizontal="right"/>
    </xf>
    <xf numFmtId="1" fontId="9" fillId="0" borderId="1" xfId="0" applyNumberFormat="1" applyFont="1" applyBorder="1" applyAlignment="1" applyProtection="1">
      <alignment horizontal="center" vertical="center" shrinkToFit="1"/>
      <protection locked="0"/>
    </xf>
    <xf numFmtId="1" fontId="9" fillId="0" borderId="2" xfId="0" applyNumberFormat="1" applyFont="1" applyBorder="1" applyAlignment="1" applyProtection="1">
      <alignment horizontal="center" vertical="center" shrinkToFit="1"/>
      <protection locked="0"/>
    </xf>
    <xf numFmtId="1" fontId="9" fillId="0" borderId="6" xfId="0" applyNumberFormat="1" applyFont="1" applyBorder="1" applyAlignment="1" applyProtection="1">
      <alignment horizontal="center" vertical="center" shrinkToFit="1"/>
      <protection locked="0"/>
    </xf>
    <xf numFmtId="1" fontId="9" fillId="0" borderId="7" xfId="0" applyNumberFormat="1" applyFont="1" applyBorder="1" applyAlignment="1" applyProtection="1">
      <alignment horizontal="center" vertical="center" shrinkToFit="1"/>
      <protection locked="0"/>
    </xf>
    <xf numFmtId="0" fontId="2" fillId="0" borderId="6" xfId="0" applyFont="1" applyBorder="1"/>
    <xf numFmtId="0" fontId="2" fillId="0" borderId="7" xfId="0" applyFont="1" applyBorder="1"/>
    <xf numFmtId="0" fontId="13" fillId="3" borderId="1" xfId="0" applyFont="1" applyFill="1" applyBorder="1" applyAlignment="1">
      <alignment horizontal="center" textRotation="90" wrapText="1"/>
    </xf>
    <xf numFmtId="0" fontId="13" fillId="3" borderId="3" xfId="0" applyFont="1" applyFill="1" applyBorder="1" applyAlignment="1">
      <alignment horizontal="center" textRotation="90" wrapText="1"/>
    </xf>
    <xf numFmtId="0" fontId="13" fillId="3" borderId="4" xfId="0" applyFont="1" applyFill="1" applyBorder="1" applyAlignment="1">
      <alignment horizontal="center" textRotation="90" wrapText="1"/>
    </xf>
    <xf numFmtId="0" fontId="13" fillId="3" borderId="5" xfId="0" applyFont="1" applyFill="1" applyBorder="1" applyAlignment="1">
      <alignment horizontal="center" textRotation="90" wrapText="1"/>
    </xf>
    <xf numFmtId="0" fontId="13" fillId="3" borderId="6" xfId="0" applyFont="1" applyFill="1" applyBorder="1" applyAlignment="1">
      <alignment horizontal="center" textRotation="90" wrapText="1"/>
    </xf>
    <xf numFmtId="0" fontId="13" fillId="3" borderId="8" xfId="0" applyFont="1" applyFill="1" applyBorder="1" applyAlignment="1">
      <alignment horizontal="center" textRotation="90"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19" fillId="0" borderId="7" xfId="0" applyFont="1" applyBorder="1" applyAlignment="1">
      <alignment horizontal="right"/>
    </xf>
    <xf numFmtId="0" fontId="19" fillId="0" borderId="8" xfId="0" applyFont="1" applyBorder="1" applyAlignment="1">
      <alignment horizontal="right"/>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2" fontId="9" fillId="0" borderId="1" xfId="0" applyNumberFormat="1" applyFont="1" applyBorder="1" applyAlignment="1">
      <alignment horizontal="center" vertical="center" shrinkToFit="1"/>
    </xf>
    <xf numFmtId="2" fontId="9" fillId="0" borderId="2" xfId="0" applyNumberFormat="1" applyFont="1" applyBorder="1" applyAlignment="1">
      <alignment horizontal="center" vertical="center" shrinkToFit="1"/>
    </xf>
    <xf numFmtId="2" fontId="9" fillId="0" borderId="3" xfId="0" applyNumberFormat="1" applyFont="1" applyBorder="1" applyAlignment="1">
      <alignment horizontal="center" vertical="center" shrinkToFit="1"/>
    </xf>
    <xf numFmtId="2" fontId="9" fillId="0" borderId="1" xfId="0" applyNumberFormat="1" applyFont="1" applyBorder="1" applyAlignment="1">
      <alignment horizontal="center" vertical="top" shrinkToFit="1"/>
    </xf>
    <xf numFmtId="2" fontId="9" fillId="0" borderId="2" xfId="0" applyNumberFormat="1" applyFont="1" applyBorder="1" applyAlignment="1">
      <alignment horizontal="center" vertical="top" shrinkToFit="1"/>
    </xf>
    <xf numFmtId="2" fontId="9" fillId="0" borderId="3" xfId="0" applyNumberFormat="1" applyFont="1" applyBorder="1" applyAlignment="1">
      <alignment horizontal="center" vertical="top" shrinkToFit="1"/>
    </xf>
    <xf numFmtId="1" fontId="18" fillId="0" borderId="9" xfId="0" applyNumberFormat="1" applyFont="1" applyBorder="1" applyAlignment="1" applyProtection="1">
      <alignment horizontal="center" vertical="center"/>
      <protection locked="0"/>
    </xf>
    <xf numFmtId="1" fontId="18" fillId="0" borderId="10" xfId="0" applyNumberFormat="1" applyFont="1" applyBorder="1" applyAlignment="1" applyProtection="1">
      <alignment horizontal="center" vertical="center"/>
      <protection locked="0"/>
    </xf>
    <xf numFmtId="0" fontId="4" fillId="0" borderId="18" xfId="0" applyFont="1" applyBorder="1" applyAlignment="1">
      <alignment horizontal="right"/>
    </xf>
    <xf numFmtId="0" fontId="4" fillId="0" borderId="19" xfId="0" applyFont="1" applyBorder="1" applyAlignment="1">
      <alignment horizontal="right"/>
    </xf>
    <xf numFmtId="0" fontId="4" fillId="0" borderId="2" xfId="0" applyFont="1" applyBorder="1" applyAlignment="1">
      <alignment horizontal="right"/>
    </xf>
    <xf numFmtId="0" fontId="4" fillId="0" borderId="3" xfId="0" applyFont="1" applyBorder="1" applyAlignment="1">
      <alignment horizontal="right"/>
    </xf>
    <xf numFmtId="0" fontId="4" fillId="0" borderId="10" xfId="0" applyFont="1" applyBorder="1" applyAlignment="1">
      <alignment horizontal="right"/>
    </xf>
    <xf numFmtId="0" fontId="4" fillId="0" borderId="11" xfId="0" applyFont="1" applyBorder="1" applyAlignment="1">
      <alignment horizontal="right"/>
    </xf>
    <xf numFmtId="0" fontId="11" fillId="3" borderId="9" xfId="0" applyFont="1" applyFill="1" applyBorder="1" applyAlignment="1">
      <alignment horizontal="left" vertical="top" wrapText="1"/>
    </xf>
    <xf numFmtId="0" fontId="11" fillId="3" borderId="10" xfId="0" applyFont="1" applyFill="1" applyBorder="1" applyAlignment="1">
      <alignment horizontal="left" vertical="top" wrapText="1"/>
    </xf>
    <xf numFmtId="0" fontId="6" fillId="3" borderId="1" xfId="0" applyFont="1" applyFill="1" applyBorder="1" applyAlignment="1">
      <alignment horizontal="center"/>
    </xf>
    <xf numFmtId="0" fontId="6" fillId="3" borderId="3" xfId="0" applyFont="1" applyFill="1" applyBorder="1" applyAlignment="1">
      <alignment horizontal="center"/>
    </xf>
    <xf numFmtId="0" fontId="6" fillId="3" borderId="6" xfId="0" applyFont="1" applyFill="1" applyBorder="1" applyAlignment="1">
      <alignment horizontal="center"/>
    </xf>
    <xf numFmtId="0" fontId="6" fillId="3" borderId="8" xfId="0" applyFont="1" applyFill="1" applyBorder="1" applyAlignment="1">
      <alignment horizontal="center"/>
    </xf>
    <xf numFmtId="0" fontId="2" fillId="3" borderId="1" xfId="0" applyFont="1" applyFill="1" applyBorder="1" applyAlignment="1">
      <alignment horizontal="center" textRotation="90" wrapText="1"/>
    </xf>
    <xf numFmtId="0" fontId="2" fillId="3" borderId="3" xfId="0" applyFont="1" applyFill="1" applyBorder="1" applyAlignment="1">
      <alignment horizontal="center" textRotation="90" wrapText="1"/>
    </xf>
    <xf numFmtId="0" fontId="2" fillId="3" borderId="4" xfId="0" applyFont="1" applyFill="1" applyBorder="1" applyAlignment="1">
      <alignment horizontal="center" textRotation="90" wrapText="1"/>
    </xf>
    <xf numFmtId="0" fontId="2" fillId="3" borderId="5" xfId="0" applyFont="1" applyFill="1" applyBorder="1" applyAlignment="1">
      <alignment horizontal="center" textRotation="90" wrapText="1"/>
    </xf>
    <xf numFmtId="0" fontId="2" fillId="3" borderId="6" xfId="0" applyFont="1" applyFill="1" applyBorder="1" applyAlignment="1">
      <alignment horizontal="center" textRotation="90" wrapText="1"/>
    </xf>
    <xf numFmtId="0" fontId="2" fillId="3" borderId="8" xfId="0" applyFont="1" applyFill="1" applyBorder="1" applyAlignment="1">
      <alignment horizontal="center" textRotation="90" wrapText="1"/>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6" fillId="0" borderId="6" xfId="0" applyFont="1" applyBorder="1"/>
    <xf numFmtId="0" fontId="16" fillId="0" borderId="7" xfId="0" applyFont="1" applyBorder="1"/>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2" fillId="3" borderId="0" xfId="0" applyFont="1" applyFill="1" applyBorder="1" applyAlignment="1">
      <alignment horizontal="left" vertical="center"/>
    </xf>
    <xf numFmtId="49" fontId="2" fillId="0" borderId="4" xfId="0" applyNumberFormat="1" applyFont="1" applyBorder="1" applyAlignment="1" applyProtection="1">
      <alignment horizontal="center" vertical="center" shrinkToFit="1"/>
      <protection locked="0"/>
    </xf>
    <xf numFmtId="49" fontId="2" fillId="0" borderId="0" xfId="0" applyNumberFormat="1" applyFont="1" applyBorder="1" applyAlignment="1" applyProtection="1">
      <alignment horizontal="center" vertical="center" shrinkToFit="1"/>
      <protection locked="0"/>
    </xf>
    <xf numFmtId="49" fontId="2" fillId="0" borderId="6" xfId="0" applyNumberFormat="1" applyFont="1" applyBorder="1" applyAlignment="1" applyProtection="1">
      <alignment horizontal="center" vertical="center" shrinkToFit="1"/>
      <protection locked="0"/>
    </xf>
    <xf numFmtId="49" fontId="2" fillId="0" borderId="7" xfId="0" applyNumberFormat="1" applyFont="1" applyBorder="1" applyAlignment="1" applyProtection="1">
      <alignment horizontal="center" vertical="center" shrinkToFit="1"/>
      <protection locked="0"/>
    </xf>
    <xf numFmtId="0" fontId="2" fillId="3" borderId="0" xfId="0" applyFont="1" applyFill="1" applyBorder="1" applyAlignment="1">
      <alignment vertical="center"/>
    </xf>
    <xf numFmtId="0" fontId="2" fillId="3" borderId="9" xfId="0" applyFont="1" applyFill="1" applyBorder="1" applyAlignment="1">
      <alignment horizontal="center" vertical="top"/>
    </xf>
    <xf numFmtId="0" fontId="2" fillId="3" borderId="10" xfId="0" applyFont="1" applyFill="1" applyBorder="1" applyAlignment="1">
      <alignment horizontal="center" vertical="top"/>
    </xf>
    <xf numFmtId="0" fontId="2" fillId="3" borderId="11" xfId="0" applyFont="1" applyFill="1" applyBorder="1" applyAlignment="1">
      <alignment horizontal="center" vertical="top"/>
    </xf>
    <xf numFmtId="0" fontId="9" fillId="3" borderId="16" xfId="0" applyFont="1" applyFill="1" applyBorder="1" applyAlignment="1">
      <alignment horizontal="left"/>
    </xf>
    <xf numFmtId="0" fontId="2" fillId="3" borderId="9" xfId="0" applyFont="1" applyFill="1" applyBorder="1" applyAlignment="1">
      <alignment vertical="top" wrapText="1"/>
    </xf>
    <xf numFmtId="0" fontId="2" fillId="3" borderId="10" xfId="0" applyFont="1" applyFill="1" applyBorder="1" applyAlignment="1">
      <alignment vertical="top" wrapText="1"/>
    </xf>
    <xf numFmtId="0" fontId="2" fillId="3" borderId="11" xfId="0" applyFont="1" applyFill="1" applyBorder="1" applyAlignment="1">
      <alignment vertical="top" wrapText="1"/>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1" fillId="3" borderId="0" xfId="0" applyFont="1" applyFill="1" applyBorder="1" applyAlignment="1">
      <alignment vertical="top" wrapText="1"/>
    </xf>
    <xf numFmtId="0" fontId="1" fillId="3" borderId="5" xfId="0" applyFont="1" applyFill="1" applyBorder="1" applyAlignment="1">
      <alignment vertical="top" wrapText="1"/>
    </xf>
    <xf numFmtId="0" fontId="4" fillId="0" borderId="0" xfId="0" applyFont="1" applyBorder="1" applyAlignment="1">
      <alignment horizontal="right"/>
    </xf>
    <xf numFmtId="0" fontId="4" fillId="0" borderId="5"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right"/>
    </xf>
    <xf numFmtId="0" fontId="1" fillId="3" borderId="9" xfId="0" applyFont="1" applyFill="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vertical="center"/>
    </xf>
    <xf numFmtId="49" fontId="22" fillId="0" borderId="1" xfId="0" applyNumberFormat="1" applyFont="1" applyBorder="1" applyAlignment="1" applyProtection="1">
      <alignment shrinkToFit="1"/>
      <protection locked="0"/>
    </xf>
    <xf numFmtId="49" fontId="22" fillId="0" borderId="2" xfId="0" applyNumberFormat="1" applyFont="1" applyBorder="1" applyAlignment="1" applyProtection="1">
      <alignment shrinkToFit="1"/>
      <protection locked="0"/>
    </xf>
    <xf numFmtId="49" fontId="22" fillId="0" borderId="4" xfId="0" applyNumberFormat="1" applyFont="1" applyBorder="1" applyAlignment="1" applyProtection="1">
      <alignment shrinkToFit="1"/>
      <protection locked="0"/>
    </xf>
    <xf numFmtId="49" fontId="22" fillId="0" borderId="0" xfId="0" applyNumberFormat="1" applyFont="1" applyBorder="1" applyAlignment="1" applyProtection="1">
      <alignment shrinkToFit="1"/>
      <protection locked="0"/>
    </xf>
    <xf numFmtId="49" fontId="22" fillId="0" borderId="6" xfId="0" applyNumberFormat="1" applyFont="1" applyBorder="1" applyAlignment="1" applyProtection="1">
      <alignment shrinkToFit="1"/>
      <protection locked="0"/>
    </xf>
    <xf numFmtId="49" fontId="22" fillId="0" borderId="7" xfId="0" applyNumberFormat="1" applyFont="1" applyBorder="1" applyAlignment="1" applyProtection="1">
      <alignment shrinkToFit="1"/>
      <protection locked="0"/>
    </xf>
    <xf numFmtId="0" fontId="5"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9" fillId="3" borderId="1" xfId="0" applyFont="1" applyFill="1" applyBorder="1" applyAlignment="1">
      <alignment vertical="top"/>
    </xf>
    <xf numFmtId="0" fontId="9" fillId="3" borderId="2" xfId="0" applyFont="1" applyFill="1" applyBorder="1" applyAlignment="1">
      <alignment vertical="top"/>
    </xf>
    <xf numFmtId="0" fontId="9" fillId="3" borderId="3" xfId="0" applyFont="1" applyFill="1" applyBorder="1" applyAlignment="1">
      <alignment vertical="top"/>
    </xf>
    <xf numFmtId="0" fontId="9" fillId="3" borderId="6" xfId="0" applyFont="1" applyFill="1" applyBorder="1" applyAlignment="1">
      <alignment vertical="top"/>
    </xf>
    <xf numFmtId="0" fontId="9" fillId="3" borderId="7" xfId="0" applyFont="1" applyFill="1" applyBorder="1" applyAlignment="1">
      <alignment vertical="top"/>
    </xf>
    <xf numFmtId="0" fontId="9" fillId="3" borderId="8" xfId="0" applyFont="1" applyFill="1" applyBorder="1" applyAlignment="1">
      <alignment vertical="top"/>
    </xf>
    <xf numFmtId="0" fontId="2" fillId="0" borderId="0" xfId="0" applyFont="1" applyFill="1" applyBorder="1" applyAlignment="1">
      <alignment horizontal="justify" vertical="top" wrapText="1"/>
    </xf>
    <xf numFmtId="0" fontId="2" fillId="3" borderId="0" xfId="0" applyFont="1" applyFill="1" applyBorder="1"/>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2" fillId="3" borderId="1" xfId="0" applyFont="1" applyFill="1" applyBorder="1" applyAlignment="1">
      <alignmen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0" xfId="0" applyFont="1" applyFill="1" applyBorder="1" applyAlignment="1">
      <alignment vertical="top" wrapText="1"/>
    </xf>
    <xf numFmtId="0" fontId="2" fillId="3" borderId="5" xfId="0" applyFont="1" applyFill="1" applyBorder="1" applyAlignment="1">
      <alignment vertical="top" wrapText="1"/>
    </xf>
    <xf numFmtId="0" fontId="11" fillId="3" borderId="1" xfId="0" applyFont="1" applyFill="1" applyBorder="1" applyAlignment="1">
      <alignment vertical="top"/>
    </xf>
    <xf numFmtId="0" fontId="11" fillId="3" borderId="2" xfId="0" applyFont="1" applyFill="1" applyBorder="1" applyAlignment="1">
      <alignment vertical="top"/>
    </xf>
    <xf numFmtId="0" fontId="11" fillId="3" borderId="3" xfId="0" applyFont="1" applyFill="1" applyBorder="1" applyAlignment="1">
      <alignment vertical="top"/>
    </xf>
    <xf numFmtId="0" fontId="11" fillId="3" borderId="6" xfId="0" applyFont="1" applyFill="1" applyBorder="1" applyAlignment="1">
      <alignment vertical="top"/>
    </xf>
    <xf numFmtId="0" fontId="11" fillId="3" borderId="7" xfId="0" applyFont="1" applyFill="1" applyBorder="1" applyAlignment="1">
      <alignment vertical="top"/>
    </xf>
    <xf numFmtId="0" fontId="11" fillId="3" borderId="8" xfId="0" applyFont="1" applyFill="1" applyBorder="1" applyAlignment="1">
      <alignment vertical="top"/>
    </xf>
    <xf numFmtId="0" fontId="2" fillId="3" borderId="9" xfId="0" applyFont="1" applyFill="1" applyBorder="1" applyAlignment="1">
      <alignment horizontal="center" vertical="top" wrapText="1"/>
    </xf>
    <xf numFmtId="0" fontId="2" fillId="3" borderId="10" xfId="0" applyFont="1" applyFill="1" applyBorder="1" applyAlignment="1">
      <alignment horizontal="center" vertical="top" wrapText="1"/>
    </xf>
    <xf numFmtId="0" fontId="2" fillId="3" borderId="11" xfId="0" applyFont="1" applyFill="1" applyBorder="1" applyAlignment="1">
      <alignment horizontal="center"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164" fontId="18" fillId="0" borderId="17" xfId="0" applyNumberFormat="1" applyFont="1" applyBorder="1" applyAlignment="1">
      <alignment horizontal="center" vertical="center"/>
    </xf>
    <xf numFmtId="0" fontId="18" fillId="0" borderId="18" xfId="0" applyFont="1" applyBorder="1" applyAlignment="1">
      <alignment horizontal="center" vertical="center"/>
    </xf>
    <xf numFmtId="9" fontId="18" fillId="0" borderId="1" xfId="0" applyNumberFormat="1" applyFont="1" applyBorder="1" applyAlignment="1">
      <alignment horizontal="right" vertical="center"/>
    </xf>
    <xf numFmtId="0" fontId="18" fillId="0" borderId="2" xfId="0" applyFont="1" applyBorder="1" applyAlignment="1">
      <alignment horizontal="right" vertical="center"/>
    </xf>
    <xf numFmtId="0" fontId="5" fillId="3" borderId="0" xfId="0" applyFont="1" applyFill="1" applyBorder="1" applyAlignment="1">
      <alignment horizontal="left" vertical="center"/>
    </xf>
    <xf numFmtId="0" fontId="3" fillId="3" borderId="9" xfId="0" applyFont="1" applyFill="1" applyBorder="1" applyAlignment="1">
      <alignment vertical="top" wrapText="1"/>
    </xf>
    <xf numFmtId="0" fontId="3" fillId="3" borderId="10" xfId="0" applyFont="1" applyFill="1" applyBorder="1" applyAlignment="1">
      <alignment vertical="top" wrapText="1"/>
    </xf>
    <xf numFmtId="0" fontId="3" fillId="3" borderId="11" xfId="0" applyFont="1" applyFill="1" applyBorder="1" applyAlignment="1">
      <alignment vertical="top"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0" xfId="0" applyFont="1" applyFill="1" applyBorder="1" applyAlignment="1">
      <alignment horizontal="left" vertical="top"/>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2" fillId="3" borderId="9" xfId="0" applyFont="1" applyFill="1" applyBorder="1" applyAlignment="1">
      <alignment horizontal="justify" vertical="top" wrapText="1"/>
    </xf>
    <xf numFmtId="0" fontId="2" fillId="3" borderId="10" xfId="0" applyFont="1" applyFill="1" applyBorder="1" applyAlignment="1">
      <alignment horizontal="justify" vertical="top" wrapText="1"/>
    </xf>
    <xf numFmtId="0" fontId="2" fillId="3" borderId="11" xfId="0" applyFont="1" applyFill="1" applyBorder="1" applyAlignment="1">
      <alignment horizontal="justify" vertical="top" wrapText="1"/>
    </xf>
    <xf numFmtId="0" fontId="5" fillId="3" borderId="9" xfId="0" applyFont="1" applyFill="1" applyBorder="1"/>
    <xf numFmtId="0" fontId="5" fillId="3" borderId="10" xfId="0" applyFont="1" applyFill="1" applyBorder="1"/>
    <xf numFmtId="0" fontId="5" fillId="3" borderId="11" xfId="0" applyFont="1" applyFill="1" applyBorder="1"/>
    <xf numFmtId="0" fontId="5" fillId="3" borderId="1" xfId="0" applyFont="1" applyFill="1" applyBorder="1" applyAlignment="1">
      <alignment vertical="top"/>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6" xfId="0" applyFont="1" applyFill="1" applyBorder="1" applyAlignment="1">
      <alignment vertical="top"/>
    </xf>
    <xf numFmtId="0" fontId="5" fillId="3" borderId="7" xfId="0" applyFont="1" applyFill="1" applyBorder="1" applyAlignment="1">
      <alignment vertical="top"/>
    </xf>
    <xf numFmtId="0" fontId="5" fillId="3" borderId="8" xfId="0" applyFont="1" applyFill="1" applyBorder="1" applyAlignment="1">
      <alignment vertical="top"/>
    </xf>
    <xf numFmtId="1" fontId="9" fillId="0" borderId="1"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1" fontId="9" fillId="0" borderId="4" xfId="0" applyNumberFormat="1" applyFont="1" applyBorder="1" applyAlignment="1" applyProtection="1">
      <alignment horizontal="center" vertical="center"/>
      <protection locked="0"/>
    </xf>
    <xf numFmtId="1" fontId="9" fillId="0" borderId="0" xfId="0" applyNumberFormat="1" applyFont="1" applyBorder="1" applyAlignment="1" applyProtection="1">
      <alignment horizontal="center" vertical="center"/>
      <protection locked="0"/>
    </xf>
    <xf numFmtId="0" fontId="9" fillId="3" borderId="9" xfId="0" applyFont="1" applyFill="1" applyBorder="1" applyAlignment="1">
      <alignment horizontal="center"/>
    </xf>
    <xf numFmtId="0" fontId="9" fillId="3" borderId="10" xfId="0" applyFont="1" applyFill="1" applyBorder="1" applyAlignment="1">
      <alignment horizontal="center"/>
    </xf>
    <xf numFmtId="0" fontId="9" fillId="3" borderId="11" xfId="0" applyFont="1" applyFill="1" applyBorder="1" applyAlignment="1">
      <alignment horizontal="center"/>
    </xf>
    <xf numFmtId="0" fontId="6" fillId="0" borderId="7" xfId="0" applyFont="1" applyBorder="1" applyAlignment="1">
      <alignment horizontal="center"/>
    </xf>
    <xf numFmtId="0" fontId="9" fillId="0" borderId="10" xfId="0" applyFont="1" applyBorder="1" applyAlignment="1" applyProtection="1">
      <alignment horizontal="center" shrinkToFit="1"/>
      <protection locked="0"/>
    </xf>
    <xf numFmtId="1" fontId="9" fillId="0" borderId="10" xfId="0" applyNumberFormat="1" applyFont="1" applyBorder="1" applyAlignment="1" applyProtection="1">
      <alignment horizontal="left" shrinkToFit="1"/>
      <protection locked="0"/>
    </xf>
    <xf numFmtId="0" fontId="11" fillId="3" borderId="9" xfId="0" applyFont="1" applyFill="1" applyBorder="1" applyAlignment="1">
      <alignment vertical="top" wrapText="1"/>
    </xf>
    <xf numFmtId="0" fontId="11" fillId="3" borderId="10" xfId="0" applyFont="1" applyFill="1" applyBorder="1" applyAlignment="1">
      <alignment vertical="top" wrapText="1"/>
    </xf>
    <xf numFmtId="0" fontId="11" fillId="3" borderId="11" xfId="0" applyFont="1" applyFill="1" applyBorder="1" applyAlignment="1">
      <alignment vertical="top" wrapText="1"/>
    </xf>
    <xf numFmtId="0" fontId="10" fillId="3" borderId="2" xfId="0" applyFont="1" applyFill="1" applyBorder="1" applyAlignment="1">
      <alignment vertical="top" wrapText="1"/>
    </xf>
    <xf numFmtId="0" fontId="10" fillId="3" borderId="3" xfId="0" applyFont="1" applyFill="1" applyBorder="1" applyAlignment="1">
      <alignment vertical="top" wrapText="1"/>
    </xf>
    <xf numFmtId="0" fontId="10" fillId="3" borderId="6" xfId="0" applyFont="1" applyFill="1" applyBorder="1" applyAlignment="1">
      <alignment vertical="top" wrapText="1"/>
    </xf>
    <xf numFmtId="0" fontId="10" fillId="3" borderId="7" xfId="0" applyFont="1" applyFill="1" applyBorder="1" applyAlignment="1">
      <alignment vertical="top" wrapText="1"/>
    </xf>
    <xf numFmtId="0" fontId="10" fillId="3" borderId="8" xfId="0" applyFont="1" applyFill="1" applyBorder="1" applyAlignment="1">
      <alignment vertical="top" wrapText="1"/>
    </xf>
    <xf numFmtId="0" fontId="6" fillId="3" borderId="0" xfId="0" applyFont="1" applyFill="1" applyBorder="1"/>
    <xf numFmtId="0" fontId="4" fillId="3" borderId="7" xfId="0" applyFont="1" applyFill="1" applyBorder="1" applyAlignment="1">
      <alignment horizontal="right"/>
    </xf>
    <xf numFmtId="0" fontId="4" fillId="3" borderId="8" xfId="0" applyFont="1" applyFill="1" applyBorder="1" applyAlignment="1">
      <alignment horizontal="right"/>
    </xf>
    <xf numFmtId="0" fontId="6" fillId="3" borderId="9" xfId="0" applyFont="1" applyFill="1" applyBorder="1"/>
    <xf numFmtId="0" fontId="6" fillId="3" borderId="11" xfId="0" applyFont="1" applyFill="1" applyBorder="1"/>
    <xf numFmtId="0" fontId="5" fillId="2" borderId="1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19" fillId="0" borderId="7" xfId="0" applyFont="1" applyFill="1" applyBorder="1" applyAlignment="1">
      <alignment horizontal="right"/>
    </xf>
    <xf numFmtId="0" fontId="19" fillId="0" borderId="8" xfId="0" applyFont="1" applyFill="1" applyBorder="1" applyAlignment="1">
      <alignment horizontal="right"/>
    </xf>
    <xf numFmtId="2" fontId="9" fillId="0" borderId="1" xfId="0" applyNumberFormat="1" applyFont="1" applyFill="1" applyBorder="1" applyAlignment="1">
      <alignment horizontal="center" vertical="center" shrinkToFit="1"/>
    </xf>
    <xf numFmtId="2" fontId="9" fillId="0" borderId="2" xfId="0" applyNumberFormat="1" applyFont="1" applyFill="1" applyBorder="1" applyAlignment="1">
      <alignment horizontal="center" vertical="center" shrinkToFit="1"/>
    </xf>
    <xf numFmtId="2" fontId="9" fillId="0" borderId="3" xfId="0" applyNumberFormat="1" applyFont="1" applyFill="1" applyBorder="1" applyAlignment="1">
      <alignment horizontal="center" vertical="center" shrinkToFit="1"/>
    </xf>
    <xf numFmtId="1" fontId="9" fillId="0" borderId="1" xfId="0" applyNumberFormat="1" applyFont="1" applyFill="1" applyBorder="1" applyAlignment="1" applyProtection="1">
      <alignment horizontal="center" vertical="center" shrinkToFit="1"/>
      <protection locked="0"/>
    </xf>
    <xf numFmtId="1" fontId="9" fillId="0" borderId="2" xfId="0" applyNumberFormat="1" applyFont="1" applyFill="1" applyBorder="1" applyAlignment="1" applyProtection="1">
      <alignment horizontal="center" vertical="center" shrinkToFit="1"/>
      <protection locked="0"/>
    </xf>
    <xf numFmtId="1" fontId="9" fillId="0" borderId="6" xfId="0" applyNumberFormat="1" applyFont="1" applyFill="1" applyBorder="1" applyAlignment="1" applyProtection="1">
      <alignment horizontal="center" vertical="center" shrinkToFit="1"/>
      <protection locked="0"/>
    </xf>
    <xf numFmtId="1" fontId="9" fillId="0" borderId="7" xfId="0" applyNumberFormat="1" applyFont="1" applyFill="1" applyBorder="1" applyAlignment="1" applyProtection="1">
      <alignment horizontal="center" vertical="center" shrinkToFit="1"/>
      <protection locked="0"/>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2" fontId="9" fillId="0" borderId="1" xfId="0" applyNumberFormat="1" applyFont="1" applyFill="1" applyBorder="1" applyAlignment="1">
      <alignment horizontal="center" vertical="top" shrinkToFit="1"/>
    </xf>
    <xf numFmtId="2" fontId="9" fillId="0" borderId="2" xfId="0" applyNumberFormat="1" applyFont="1" applyFill="1" applyBorder="1" applyAlignment="1">
      <alignment horizontal="center" vertical="top" shrinkToFit="1"/>
    </xf>
    <xf numFmtId="2" fontId="9" fillId="0" borderId="3" xfId="0" applyNumberFormat="1" applyFont="1" applyFill="1" applyBorder="1" applyAlignment="1">
      <alignment horizontal="center" vertical="top" shrinkToFit="1"/>
    </xf>
    <xf numFmtId="0" fontId="9" fillId="0" borderId="1" xfId="0" applyFont="1" applyBorder="1" applyAlignment="1">
      <alignment vertical="center" shrinkToFit="1"/>
    </xf>
    <xf numFmtId="0" fontId="9" fillId="0" borderId="2"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19" fillId="0" borderId="2" xfId="0" applyFont="1" applyBorder="1" applyAlignment="1">
      <alignment horizontal="right"/>
    </xf>
    <xf numFmtId="0" fontId="19" fillId="0" borderId="3" xfId="0" applyFont="1" applyBorder="1" applyAlignment="1">
      <alignment horizontal="right"/>
    </xf>
    <xf numFmtId="164" fontId="18" fillId="0" borderId="23" xfId="0" applyNumberFormat="1" applyFont="1" applyBorder="1" applyAlignment="1">
      <alignment horizontal="center" vertical="center"/>
    </xf>
    <xf numFmtId="164" fontId="18" fillId="0" borderId="21" xfId="0" applyNumberFormat="1" applyFont="1" applyBorder="1" applyAlignment="1">
      <alignment horizontal="center" vertical="center"/>
    </xf>
    <xf numFmtId="0" fontId="5" fillId="3" borderId="16" xfId="0" applyFont="1" applyFill="1" applyBorder="1" applyAlignment="1">
      <alignment horizontal="left"/>
    </xf>
    <xf numFmtId="0" fontId="17" fillId="3" borderId="1"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2" fillId="3" borderId="11" xfId="0" applyFont="1" applyFill="1" applyBorder="1" applyAlignment="1">
      <alignment horizontal="left" vertical="top" wrapText="1"/>
    </xf>
    <xf numFmtId="0" fontId="4" fillId="0" borderId="21" xfId="0" applyFont="1" applyBorder="1" applyAlignment="1">
      <alignment horizontal="right"/>
    </xf>
    <xf numFmtId="0" fontId="4" fillId="0" borderId="22" xfId="0" applyFont="1" applyBorder="1" applyAlignment="1">
      <alignment horizontal="right"/>
    </xf>
    <xf numFmtId="164" fontId="18" fillId="0" borderId="9" xfId="0" applyNumberFormat="1" applyFont="1" applyBorder="1" applyAlignment="1">
      <alignment horizontal="center" vertical="center"/>
    </xf>
    <xf numFmtId="0" fontId="18" fillId="0" borderId="10" xfId="0" applyFont="1" applyBorder="1" applyAlignment="1">
      <alignment horizontal="center" vertical="center"/>
    </xf>
    <xf numFmtId="164" fontId="18" fillId="0" borderId="10" xfId="0" applyNumberFormat="1" applyFont="1" applyBorder="1" applyAlignment="1">
      <alignment horizontal="center" vertical="center"/>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0" borderId="0" xfId="0" applyFont="1" applyBorder="1" applyAlignment="1">
      <alignment horizontal="justify" vertical="top" wrapText="1"/>
    </xf>
    <xf numFmtId="0" fontId="11"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2" fillId="3" borderId="6" xfId="0" applyFont="1" applyFill="1" applyBorder="1" applyAlignment="1">
      <alignment horizontal="left" vertical="top" wrapText="1"/>
    </xf>
    <xf numFmtId="1" fontId="18" fillId="0" borderId="1" xfId="0" applyNumberFormat="1" applyFont="1" applyBorder="1" applyAlignment="1">
      <alignment horizontal="center" vertical="center"/>
    </xf>
    <xf numFmtId="0" fontId="18" fillId="0" borderId="2" xfId="0" applyFont="1" applyBorder="1" applyAlignment="1">
      <alignment horizontal="center" vertical="center"/>
    </xf>
    <xf numFmtId="0" fontId="11" fillId="3" borderId="11" xfId="0" applyFont="1" applyFill="1" applyBorder="1" applyAlignment="1">
      <alignment horizontal="left" vertical="top" wrapText="1"/>
    </xf>
    <xf numFmtId="9" fontId="18" fillId="0" borderId="4" xfId="0" applyNumberFormat="1" applyFont="1" applyBorder="1" applyAlignment="1">
      <alignment horizontal="right" vertical="center"/>
    </xf>
    <xf numFmtId="9" fontId="18" fillId="0" borderId="0" xfId="0" applyNumberFormat="1" applyFont="1" applyBorder="1" applyAlignment="1">
      <alignment horizontal="right" vertical="center"/>
    </xf>
    <xf numFmtId="0" fontId="7" fillId="0" borderId="0" xfId="0" applyFont="1" applyBorder="1" applyAlignment="1">
      <alignment horizontal="justify" vertical="top"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2" fontId="2" fillId="3" borderId="0" xfId="0" applyNumberFormat="1" applyFont="1" applyFill="1" applyBorder="1" applyAlignment="1">
      <alignment vertical="center" wrapText="1"/>
    </xf>
    <xf numFmtId="0" fontId="2" fillId="3" borderId="2" xfId="0" applyFont="1" applyFill="1" applyBorder="1" applyAlignment="1">
      <alignment wrapText="1"/>
    </xf>
    <xf numFmtId="0" fontId="2" fillId="3" borderId="0" xfId="0" applyFont="1" applyFill="1" applyBorder="1" applyAlignment="1">
      <alignment wrapText="1"/>
    </xf>
    <xf numFmtId="0" fontId="2" fillId="3" borderId="7" xfId="0" applyFont="1" applyFill="1" applyBorder="1" applyAlignment="1">
      <alignment wrapText="1"/>
    </xf>
    <xf numFmtId="0" fontId="4" fillId="3" borderId="7" xfId="0" applyFont="1" applyFill="1" applyBorder="1" applyAlignment="1">
      <alignment horizontal="right" wrapText="1"/>
    </xf>
    <xf numFmtId="0" fontId="4" fillId="3" borderId="8" xfId="0" applyFont="1" applyFill="1" applyBorder="1" applyAlignment="1">
      <alignment horizontal="right" wrapText="1"/>
    </xf>
    <xf numFmtId="0" fontId="5" fillId="3" borderId="20" xfId="0" applyFont="1" applyFill="1" applyBorder="1" applyAlignment="1">
      <alignment horizontal="left"/>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N140"/>
  <sheetViews>
    <sheetView showGridLines="0" tabSelected="1" view="pageBreakPreview" zoomScale="110" zoomScaleNormal="110" zoomScaleSheetLayoutView="110" workbookViewId="0">
      <selection activeCell="A10" sqref="A10:Q11"/>
    </sheetView>
  </sheetViews>
  <sheetFormatPr defaultColWidth="1.6640625" defaultRowHeight="9.9" customHeight="1"/>
  <cols>
    <col min="1" max="1" width="1.6640625" style="9"/>
    <col min="2" max="2" width="2" style="9" customWidth="1"/>
    <col min="3" max="62" width="1.6640625" style="9"/>
    <col min="63" max="63" width="9" style="9" hidden="1" customWidth="1"/>
    <col min="64" max="66" width="2" style="9" hidden="1" customWidth="1"/>
    <col min="67" max="91" width="0" style="9" hidden="1" customWidth="1"/>
    <col min="92" max="16384" width="1.6640625" style="9"/>
  </cols>
  <sheetData>
    <row r="1" spans="1:58" ht="9.9" customHeight="1">
      <c r="A1" s="249" t="s">
        <v>336</v>
      </c>
      <c r="B1" s="250"/>
      <c r="C1" s="250"/>
      <c r="D1" s="250"/>
      <c r="E1" s="250"/>
      <c r="F1" s="250"/>
      <c r="G1" s="250"/>
      <c r="H1" s="250"/>
      <c r="I1" s="250"/>
      <c r="J1" s="250"/>
      <c r="K1" s="250"/>
      <c r="L1" s="250"/>
      <c r="M1" s="251"/>
      <c r="N1" s="258" t="s">
        <v>337</v>
      </c>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60"/>
    </row>
    <row r="2" spans="1:58" ht="9.9" customHeight="1">
      <c r="A2" s="252"/>
      <c r="B2" s="253"/>
      <c r="C2" s="253"/>
      <c r="D2" s="253"/>
      <c r="E2" s="253"/>
      <c r="F2" s="253"/>
      <c r="G2" s="253"/>
      <c r="H2" s="253"/>
      <c r="I2" s="253"/>
      <c r="J2" s="253"/>
      <c r="K2" s="253"/>
      <c r="L2" s="253"/>
      <c r="M2" s="254"/>
      <c r="N2" s="261"/>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63"/>
    </row>
    <row r="3" spans="1:58" ht="9.9" customHeight="1">
      <c r="A3" s="252"/>
      <c r="B3" s="253"/>
      <c r="C3" s="253"/>
      <c r="D3" s="253"/>
      <c r="E3" s="253"/>
      <c r="F3" s="253"/>
      <c r="G3" s="253"/>
      <c r="H3" s="253"/>
      <c r="I3" s="253"/>
      <c r="J3" s="253"/>
      <c r="K3" s="253"/>
      <c r="L3" s="253"/>
      <c r="M3" s="254"/>
      <c r="N3" s="261"/>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3"/>
    </row>
    <row r="4" spans="1:58" ht="9.9" customHeight="1">
      <c r="A4" s="255"/>
      <c r="B4" s="256"/>
      <c r="C4" s="256"/>
      <c r="D4" s="256"/>
      <c r="E4" s="256"/>
      <c r="F4" s="256"/>
      <c r="G4" s="256"/>
      <c r="H4" s="256"/>
      <c r="I4" s="256"/>
      <c r="J4" s="256"/>
      <c r="K4" s="256"/>
      <c r="L4" s="256"/>
      <c r="M4" s="257"/>
      <c r="N4" s="264"/>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6"/>
    </row>
    <row r="5" spans="1:58" ht="54" customHeight="1">
      <c r="A5" s="267" t="s">
        <v>338</v>
      </c>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9"/>
    </row>
    <row r="6" spans="1:58" ht="105.75" customHeight="1">
      <c r="A6" s="270" t="s">
        <v>368</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2"/>
    </row>
    <row r="7" spans="1:58" ht="13.5" customHeight="1">
      <c r="A7" s="273" t="s">
        <v>0</v>
      </c>
      <c r="B7" s="274"/>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5"/>
    </row>
    <row r="8" spans="1:58" ht="9.9" customHeight="1">
      <c r="A8" s="276" t="s">
        <v>371</v>
      </c>
      <c r="B8" s="277"/>
      <c r="C8" s="277"/>
      <c r="D8" s="277"/>
      <c r="E8" s="277"/>
      <c r="F8" s="277"/>
      <c r="G8" s="277"/>
      <c r="H8" s="277"/>
      <c r="I8" s="277"/>
      <c r="J8" s="277"/>
      <c r="K8" s="277"/>
      <c r="L8" s="277"/>
      <c r="M8" s="277"/>
      <c r="N8" s="277"/>
      <c r="O8" s="277"/>
      <c r="P8" s="277"/>
      <c r="Q8" s="277"/>
      <c r="R8" s="277"/>
      <c r="S8" s="278"/>
      <c r="T8" s="276" t="s">
        <v>258</v>
      </c>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8"/>
    </row>
    <row r="9" spans="1:58" ht="4.5" customHeight="1">
      <c r="A9" s="279"/>
      <c r="B9" s="280"/>
      <c r="C9" s="280"/>
      <c r="D9" s="280"/>
      <c r="E9" s="280"/>
      <c r="F9" s="280"/>
      <c r="G9" s="280"/>
      <c r="H9" s="280"/>
      <c r="I9" s="280"/>
      <c r="J9" s="280"/>
      <c r="K9" s="280"/>
      <c r="L9" s="280"/>
      <c r="M9" s="280"/>
      <c r="N9" s="280"/>
      <c r="O9" s="280"/>
      <c r="P9" s="280"/>
      <c r="Q9" s="280"/>
      <c r="R9" s="280"/>
      <c r="S9" s="281"/>
      <c r="T9" s="279"/>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1"/>
    </row>
    <row r="10" spans="1:58" ht="14.25" customHeight="1">
      <c r="A10" s="282"/>
      <c r="B10" s="283"/>
      <c r="C10" s="283"/>
      <c r="D10" s="283"/>
      <c r="E10" s="283"/>
      <c r="F10" s="283"/>
      <c r="G10" s="283"/>
      <c r="H10" s="283"/>
      <c r="I10" s="283"/>
      <c r="J10" s="283"/>
      <c r="K10" s="283"/>
      <c r="L10" s="283"/>
      <c r="M10" s="283"/>
      <c r="N10" s="283"/>
      <c r="O10" s="283"/>
      <c r="P10" s="283"/>
      <c r="Q10" s="283"/>
      <c r="R10" s="79"/>
      <c r="S10" s="11"/>
      <c r="T10" s="286" t="s">
        <v>1</v>
      </c>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8"/>
    </row>
    <row r="11" spans="1:58" ht="22.5" customHeight="1">
      <c r="A11" s="284"/>
      <c r="B11" s="285"/>
      <c r="C11" s="285"/>
      <c r="D11" s="285"/>
      <c r="E11" s="285"/>
      <c r="F11" s="285"/>
      <c r="G11" s="285"/>
      <c r="H11" s="285"/>
      <c r="I11" s="285"/>
      <c r="J11" s="285"/>
      <c r="K11" s="285"/>
      <c r="L11" s="285"/>
      <c r="M11" s="285"/>
      <c r="N11" s="285"/>
      <c r="O11" s="285"/>
      <c r="P11" s="285"/>
      <c r="Q11" s="285"/>
      <c r="R11" s="197" t="s">
        <v>202</v>
      </c>
      <c r="S11" s="198"/>
      <c r="T11" s="75"/>
      <c r="U11" s="76"/>
      <c r="V11" s="76"/>
      <c r="W11" s="76"/>
      <c r="X11" s="76"/>
      <c r="Y11" s="76"/>
      <c r="Z11" s="76"/>
      <c r="AA11" s="76"/>
      <c r="AB11" s="76"/>
      <c r="AC11" s="76"/>
      <c r="AD11" s="76"/>
      <c r="AE11" s="76"/>
      <c r="AF11" s="76"/>
      <c r="AG11" s="290"/>
      <c r="AH11" s="290"/>
      <c r="AI11" s="290"/>
      <c r="AJ11" s="76" t="s">
        <v>374</v>
      </c>
      <c r="AK11" s="290"/>
      <c r="AL11" s="290"/>
      <c r="AM11" s="290"/>
      <c r="AN11" s="90" t="s">
        <v>374</v>
      </c>
      <c r="AO11" s="291"/>
      <c r="AP11" s="291"/>
      <c r="AQ11" s="291"/>
      <c r="AR11" s="76"/>
      <c r="AS11" s="76"/>
      <c r="AT11" s="76"/>
      <c r="AU11" s="76"/>
      <c r="AV11" s="76"/>
      <c r="AW11" s="76"/>
      <c r="AX11" s="76"/>
      <c r="AY11" s="76"/>
      <c r="AZ11" s="76"/>
      <c r="BA11" s="76"/>
      <c r="BB11" s="76"/>
      <c r="BC11" s="76"/>
      <c r="BD11" s="76"/>
      <c r="BE11" s="150" t="s">
        <v>203</v>
      </c>
      <c r="BF11" s="151"/>
    </row>
    <row r="12" spans="1:58" ht="1.5" customHeight="1">
      <c r="A12" s="88"/>
      <c r="B12" s="89"/>
      <c r="C12" s="89"/>
      <c r="D12" s="89"/>
      <c r="E12" s="89"/>
      <c r="F12" s="89"/>
      <c r="G12" s="89"/>
      <c r="H12" s="89"/>
      <c r="I12" s="89"/>
      <c r="J12" s="89"/>
      <c r="K12" s="89"/>
      <c r="L12" s="89"/>
      <c r="M12" s="89"/>
      <c r="N12" s="89"/>
      <c r="O12" s="89"/>
      <c r="P12" s="89"/>
      <c r="Q12" s="89"/>
      <c r="R12" s="86"/>
      <c r="S12" s="87"/>
      <c r="T12" s="78"/>
      <c r="U12" s="78"/>
      <c r="V12" s="78"/>
      <c r="W12" s="78"/>
      <c r="X12" s="78"/>
      <c r="Y12" s="78"/>
      <c r="Z12" s="78"/>
      <c r="AA12" s="78"/>
      <c r="AB12" s="78"/>
      <c r="AC12" s="78"/>
      <c r="AD12" s="78"/>
      <c r="AE12" s="78"/>
      <c r="AF12" s="78"/>
      <c r="AG12" s="78"/>
      <c r="AH12" s="78"/>
      <c r="AI12" s="78"/>
      <c r="AJ12" s="78"/>
      <c r="AK12" s="78"/>
      <c r="AL12" s="78"/>
      <c r="AM12" s="289"/>
      <c r="AN12" s="289"/>
      <c r="AO12" s="78"/>
      <c r="AP12" s="78"/>
      <c r="AQ12" s="78"/>
      <c r="AR12" s="78"/>
      <c r="AS12" s="78"/>
      <c r="AT12" s="78"/>
      <c r="AU12" s="78"/>
      <c r="AV12" s="78"/>
      <c r="AW12" s="78"/>
      <c r="AX12" s="78"/>
      <c r="AY12" s="78"/>
      <c r="AZ12" s="78"/>
      <c r="BA12" s="78"/>
      <c r="BB12" s="78"/>
      <c r="BC12" s="78"/>
      <c r="BD12" s="78"/>
      <c r="BE12" s="86"/>
      <c r="BF12" s="87"/>
    </row>
    <row r="13" spans="1:58" ht="14.25" customHeight="1">
      <c r="A13" s="246" t="s">
        <v>259</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8"/>
    </row>
    <row r="14" spans="1:58" ht="9.9" customHeight="1">
      <c r="A14" s="39" t="s">
        <v>2</v>
      </c>
      <c r="B14" s="40"/>
      <c r="C14" s="40"/>
      <c r="D14" s="40"/>
      <c r="E14" s="40"/>
      <c r="F14" s="40"/>
      <c r="G14" s="40"/>
      <c r="H14" s="40"/>
      <c r="I14" s="40"/>
      <c r="J14" s="40"/>
      <c r="K14" s="40"/>
      <c r="L14" s="40"/>
      <c r="M14" s="40"/>
      <c r="N14" s="40"/>
      <c r="O14" s="40"/>
      <c r="P14" s="40"/>
      <c r="Q14" s="40"/>
      <c r="R14" s="40"/>
      <c r="S14" s="40"/>
      <c r="T14" s="40"/>
      <c r="U14" s="40"/>
      <c r="V14" s="40"/>
      <c r="W14" s="40"/>
      <c r="X14" s="40"/>
      <c r="Y14" s="40"/>
      <c r="Z14" s="150" t="s">
        <v>8</v>
      </c>
      <c r="AA14" s="151"/>
      <c r="AB14" s="39" t="s">
        <v>260</v>
      </c>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150" t="s">
        <v>205</v>
      </c>
      <c r="BF14" s="151"/>
    </row>
    <row r="15" spans="1:58" ht="9.9" customHeight="1">
      <c r="A15" s="179"/>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97"/>
      <c r="AA15" s="198"/>
      <c r="AB15" s="179"/>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97"/>
      <c r="BF15" s="198"/>
    </row>
    <row r="16" spans="1:58" ht="9" customHeight="1">
      <c r="A16" s="179"/>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97"/>
      <c r="AA16" s="198"/>
      <c r="AB16" s="179"/>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97"/>
      <c r="BF16" s="198"/>
    </row>
    <row r="17" spans="1:58" ht="9.9" customHeight="1">
      <c r="A17" s="181"/>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99"/>
      <c r="AA17" s="200"/>
      <c r="AB17" s="179"/>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97"/>
      <c r="BF17" s="198"/>
    </row>
    <row r="18" spans="1:58" ht="9.9" customHeight="1">
      <c r="A18" s="39" t="s">
        <v>3</v>
      </c>
      <c r="B18" s="40"/>
      <c r="C18" s="40"/>
      <c r="D18" s="40"/>
      <c r="E18" s="40"/>
      <c r="F18" s="40"/>
      <c r="G18" s="40"/>
      <c r="H18" s="40"/>
      <c r="I18" s="40"/>
      <c r="J18" s="40"/>
      <c r="K18" s="40"/>
      <c r="L18" s="40"/>
      <c r="M18" s="40"/>
      <c r="N18" s="40"/>
      <c r="O18" s="40"/>
      <c r="P18" s="40"/>
      <c r="Q18" s="40"/>
      <c r="R18" s="40"/>
      <c r="S18" s="40"/>
      <c r="T18" s="40"/>
      <c r="U18" s="40"/>
      <c r="V18" s="40"/>
      <c r="W18" s="40"/>
      <c r="X18" s="40"/>
      <c r="Y18" s="40"/>
      <c r="Z18" s="150" t="s">
        <v>204</v>
      </c>
      <c r="AA18" s="151"/>
      <c r="AB18" s="179"/>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97"/>
      <c r="BF18" s="198"/>
    </row>
    <row r="19" spans="1:58" ht="9.9" customHeight="1">
      <c r="A19" s="179"/>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97"/>
      <c r="AA19" s="198"/>
      <c r="AB19" s="179"/>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97"/>
      <c r="BF19" s="198"/>
    </row>
    <row r="20" spans="1:58" ht="9.9" customHeight="1">
      <c r="A20" s="179"/>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97"/>
      <c r="AA20" s="198"/>
      <c r="AB20" s="179"/>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97"/>
      <c r="BF20" s="198"/>
    </row>
    <row r="21" spans="1:58" ht="9.9" customHeight="1">
      <c r="A21" s="181"/>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99"/>
      <c r="AA21" s="200"/>
      <c r="AB21" s="181"/>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99"/>
      <c r="BF21" s="200"/>
    </row>
    <row r="22" spans="1:58" ht="12" customHeight="1">
      <c r="A22" s="201" t="s">
        <v>235</v>
      </c>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3"/>
    </row>
    <row r="23" spans="1:58" ht="4.5" customHeight="1" thickBo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4"/>
    </row>
    <row r="24" spans="1:58" ht="9.9" customHeight="1">
      <c r="A24" s="15"/>
      <c r="B24" s="210"/>
      <c r="C24" s="210"/>
      <c r="D24" s="16"/>
      <c r="E24" s="7"/>
      <c r="F24" s="174"/>
      <c r="G24" s="175"/>
      <c r="H24" s="7"/>
      <c r="I24" s="7"/>
      <c r="J24" s="178" t="s">
        <v>4</v>
      </c>
      <c r="K24" s="178"/>
      <c r="L24" s="178"/>
      <c r="M24" s="178"/>
      <c r="N24" s="7"/>
      <c r="O24" s="7"/>
      <c r="P24" s="174"/>
      <c r="Q24" s="175"/>
      <c r="R24" s="7"/>
      <c r="S24" s="7"/>
      <c r="T24" s="178" t="s">
        <v>240</v>
      </c>
      <c r="U24" s="178"/>
      <c r="V24" s="178"/>
      <c r="W24" s="178"/>
      <c r="X24" s="178"/>
      <c r="Y24" s="178"/>
      <c r="Z24" s="7"/>
      <c r="AA24" s="7"/>
      <c r="AB24" s="7"/>
      <c r="AC24" s="174"/>
      <c r="AD24" s="175"/>
      <c r="AE24" s="7"/>
      <c r="AF24" s="7"/>
      <c r="AG24" s="178" t="s">
        <v>5</v>
      </c>
      <c r="AH24" s="178"/>
      <c r="AI24" s="178"/>
      <c r="AJ24" s="178"/>
      <c r="AK24" s="178"/>
      <c r="AL24" s="178"/>
      <c r="AM24" s="178"/>
      <c r="AN24" s="178"/>
      <c r="AO24" s="178"/>
      <c r="AP24" s="17"/>
      <c r="AQ24" s="17"/>
      <c r="AR24" s="211"/>
      <c r="AS24" s="211"/>
      <c r="AT24" s="17"/>
      <c r="AU24" s="17"/>
      <c r="AV24" s="178"/>
      <c r="AW24" s="178"/>
      <c r="AX24" s="178"/>
      <c r="AY24" s="178"/>
      <c r="AZ24" s="178"/>
      <c r="BA24" s="178"/>
      <c r="BB24" s="178"/>
      <c r="BC24" s="178"/>
      <c r="BD24" s="178"/>
      <c r="BE24" s="178"/>
      <c r="BF24" s="18"/>
    </row>
    <row r="25" spans="1:58" ht="9.9" customHeight="1" thickBot="1">
      <c r="A25" s="15"/>
      <c r="B25" s="210"/>
      <c r="C25" s="210"/>
      <c r="D25" s="16"/>
      <c r="E25" s="7"/>
      <c r="F25" s="176"/>
      <c r="G25" s="177"/>
      <c r="H25" s="7"/>
      <c r="I25" s="7"/>
      <c r="J25" s="178"/>
      <c r="K25" s="178"/>
      <c r="L25" s="178"/>
      <c r="M25" s="178"/>
      <c r="N25" s="7"/>
      <c r="O25" s="7"/>
      <c r="P25" s="176"/>
      <c r="Q25" s="177"/>
      <c r="R25" s="7"/>
      <c r="S25" s="7"/>
      <c r="T25" s="178"/>
      <c r="U25" s="178"/>
      <c r="V25" s="178"/>
      <c r="W25" s="178"/>
      <c r="X25" s="178"/>
      <c r="Y25" s="178"/>
      <c r="Z25" s="7"/>
      <c r="AA25" s="7"/>
      <c r="AB25" s="7"/>
      <c r="AC25" s="176"/>
      <c r="AD25" s="177"/>
      <c r="AE25" s="7"/>
      <c r="AF25" s="7"/>
      <c r="AG25" s="178"/>
      <c r="AH25" s="178"/>
      <c r="AI25" s="178"/>
      <c r="AJ25" s="178"/>
      <c r="AK25" s="178"/>
      <c r="AL25" s="178"/>
      <c r="AM25" s="178"/>
      <c r="AN25" s="178"/>
      <c r="AO25" s="178"/>
      <c r="AP25" s="17"/>
      <c r="AQ25" s="17"/>
      <c r="AR25" s="211"/>
      <c r="AS25" s="211"/>
      <c r="AT25" s="17"/>
      <c r="AU25" s="17"/>
      <c r="AV25" s="178"/>
      <c r="AW25" s="178"/>
      <c r="AX25" s="178"/>
      <c r="AY25" s="178"/>
      <c r="AZ25" s="178"/>
      <c r="BA25" s="178"/>
      <c r="BB25" s="178"/>
      <c r="BC25" s="178"/>
      <c r="BD25" s="178"/>
      <c r="BE25" s="178"/>
      <c r="BF25" s="18"/>
    </row>
    <row r="26" spans="1:58" ht="9.9" customHeight="1" thickBot="1">
      <c r="A26" s="15"/>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18"/>
    </row>
    <row r="27" spans="1:58" ht="9.9" customHeight="1">
      <c r="A27" s="15"/>
      <c r="B27" s="7"/>
      <c r="C27" s="7"/>
      <c r="D27" s="7"/>
      <c r="E27" s="7"/>
      <c r="F27" s="174"/>
      <c r="G27" s="175"/>
      <c r="H27" s="7"/>
      <c r="I27" s="7"/>
      <c r="J27" s="178" t="s">
        <v>6</v>
      </c>
      <c r="K27" s="178"/>
      <c r="L27" s="178"/>
      <c r="M27" s="178"/>
      <c r="N27" s="178"/>
      <c r="O27" s="178"/>
      <c r="P27" s="7"/>
      <c r="Q27" s="7"/>
      <c r="R27" s="7"/>
      <c r="S27" s="7"/>
      <c r="T27" s="7"/>
      <c r="U27" s="7"/>
      <c r="V27" s="7"/>
      <c r="W27" s="7"/>
      <c r="X27" s="7"/>
      <c r="Y27" s="7"/>
      <c r="Z27" s="7"/>
      <c r="AA27" s="7"/>
      <c r="AB27" s="7"/>
      <c r="AC27" s="174"/>
      <c r="AD27" s="175"/>
      <c r="AE27" s="7"/>
      <c r="AF27" s="7"/>
      <c r="AG27" s="219" t="s">
        <v>7</v>
      </c>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7"/>
      <c r="BE27" s="7"/>
      <c r="BF27" s="18"/>
    </row>
    <row r="28" spans="1:58" ht="9.9" customHeight="1" thickBot="1">
      <c r="A28" s="15"/>
      <c r="B28" s="7"/>
      <c r="C28" s="7"/>
      <c r="D28" s="7"/>
      <c r="E28" s="7"/>
      <c r="F28" s="176"/>
      <c r="G28" s="177"/>
      <c r="H28" s="7"/>
      <c r="I28" s="7"/>
      <c r="J28" s="178"/>
      <c r="K28" s="178"/>
      <c r="L28" s="178"/>
      <c r="M28" s="178"/>
      <c r="N28" s="178"/>
      <c r="O28" s="178"/>
      <c r="P28" s="7"/>
      <c r="Q28" s="7"/>
      <c r="R28" s="7"/>
      <c r="S28" s="7"/>
      <c r="T28" s="7"/>
      <c r="U28" s="7"/>
      <c r="V28" s="7"/>
      <c r="W28" s="7"/>
      <c r="X28" s="7"/>
      <c r="Y28" s="7"/>
      <c r="Z28" s="7"/>
      <c r="AA28" s="7"/>
      <c r="AB28" s="7"/>
      <c r="AC28" s="176"/>
      <c r="AD28" s="177"/>
      <c r="AE28" s="7"/>
      <c r="AF28" s="7"/>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7"/>
      <c r="BE28" s="7"/>
      <c r="BF28" s="19" t="s">
        <v>206</v>
      </c>
    </row>
    <row r="29" spans="1:58" ht="4.5" customHeight="1">
      <c r="A29" s="20"/>
      <c r="B29" s="8"/>
      <c r="C29" s="8"/>
      <c r="D29" s="8"/>
      <c r="E29" s="8"/>
      <c r="F29" s="8"/>
      <c r="G29" s="8"/>
      <c r="H29" s="8"/>
      <c r="I29" s="8"/>
      <c r="J29" s="8"/>
      <c r="K29" s="8"/>
      <c r="L29" s="8"/>
      <c r="M29" s="8"/>
      <c r="N29" s="8"/>
      <c r="O29" s="8"/>
      <c r="P29" s="8"/>
      <c r="Q29" s="21"/>
      <c r="R29" s="21"/>
      <c r="S29" s="21"/>
      <c r="T29" s="21"/>
      <c r="U29" s="21"/>
      <c r="V29" s="21"/>
      <c r="W29" s="8"/>
      <c r="X29" s="8"/>
      <c r="Y29" s="8"/>
      <c r="Z29" s="8"/>
      <c r="AA29" s="8"/>
      <c r="AB29" s="8"/>
      <c r="AC29" s="8"/>
      <c r="AD29" s="8"/>
      <c r="AE29" s="8"/>
      <c r="AF29" s="21"/>
      <c r="AG29" s="21"/>
      <c r="AH29" s="21"/>
      <c r="AI29" s="21"/>
      <c r="AJ29" s="21"/>
      <c r="AK29" s="21"/>
      <c r="AL29" s="21"/>
      <c r="AM29" s="21"/>
      <c r="AN29" s="21"/>
      <c r="AO29" s="8"/>
      <c r="AP29" s="8"/>
      <c r="AQ29" s="8"/>
      <c r="AR29" s="8"/>
      <c r="AS29" s="8"/>
      <c r="AT29" s="8"/>
      <c r="AU29" s="8"/>
      <c r="AV29" s="8"/>
      <c r="AW29" s="8"/>
      <c r="AX29" s="8"/>
      <c r="AY29" s="8"/>
      <c r="AZ29" s="8"/>
      <c r="BA29" s="8"/>
      <c r="BB29" s="8"/>
      <c r="BC29" s="8"/>
      <c r="BD29" s="8"/>
      <c r="BE29" s="8"/>
      <c r="BF29" s="22"/>
    </row>
    <row r="30" spans="1:58" ht="6.75" customHeight="1">
      <c r="A30" s="191" t="s">
        <v>322</v>
      </c>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5"/>
      <c r="AY30" s="295"/>
      <c r="AZ30" s="295"/>
      <c r="BA30" s="295"/>
      <c r="BB30" s="295"/>
      <c r="BC30" s="295"/>
      <c r="BD30" s="295"/>
      <c r="BE30" s="295"/>
      <c r="BF30" s="296"/>
    </row>
    <row r="31" spans="1:58" ht="6" customHeight="1">
      <c r="A31" s="297"/>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9"/>
    </row>
    <row r="32" spans="1:58" ht="7.5" customHeight="1">
      <c r="A32" s="212" t="s">
        <v>9</v>
      </c>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4"/>
      <c r="AI32" s="224" t="s">
        <v>261</v>
      </c>
      <c r="AJ32" s="225"/>
      <c r="AK32" s="225"/>
      <c r="AL32" s="225"/>
      <c r="AM32" s="225"/>
      <c r="AN32" s="225"/>
      <c r="AO32" s="225"/>
      <c r="AP32" s="225"/>
      <c r="AQ32" s="225"/>
      <c r="AR32" s="225"/>
      <c r="AS32" s="225"/>
      <c r="AT32" s="225"/>
      <c r="AU32" s="225"/>
      <c r="AV32" s="226"/>
      <c r="AW32" s="230" t="s">
        <v>10</v>
      </c>
      <c r="AX32" s="231"/>
      <c r="AY32" s="231"/>
      <c r="AZ32" s="231"/>
      <c r="BA32" s="231"/>
      <c r="BB32" s="231"/>
      <c r="BC32" s="231"/>
      <c r="BD32" s="231"/>
      <c r="BE32" s="231"/>
      <c r="BF32" s="232"/>
    </row>
    <row r="33" spans="1:58" ht="7.5" customHeight="1">
      <c r="A33" s="215"/>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7"/>
      <c r="AI33" s="227"/>
      <c r="AJ33" s="228"/>
      <c r="AK33" s="228"/>
      <c r="AL33" s="228"/>
      <c r="AM33" s="228"/>
      <c r="AN33" s="228"/>
      <c r="AO33" s="228"/>
      <c r="AP33" s="228"/>
      <c r="AQ33" s="228"/>
      <c r="AR33" s="228"/>
      <c r="AS33" s="228"/>
      <c r="AT33" s="228"/>
      <c r="AU33" s="228"/>
      <c r="AV33" s="229"/>
      <c r="AW33" s="233"/>
      <c r="AX33" s="234"/>
      <c r="AY33" s="234"/>
      <c r="AZ33" s="234"/>
      <c r="BA33" s="234"/>
      <c r="BB33" s="234"/>
      <c r="BC33" s="234"/>
      <c r="BD33" s="234"/>
      <c r="BE33" s="234"/>
      <c r="BF33" s="235"/>
    </row>
    <row r="34" spans="1:58" ht="9" customHeight="1">
      <c r="A34" s="204"/>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11"/>
      <c r="AI34" s="204"/>
      <c r="AJ34" s="205"/>
      <c r="AK34" s="205"/>
      <c r="AL34" s="205"/>
      <c r="AM34" s="205"/>
      <c r="AN34" s="205"/>
      <c r="AO34" s="205"/>
      <c r="AP34" s="205"/>
      <c r="AQ34" s="205"/>
      <c r="AR34" s="205"/>
      <c r="AS34" s="205"/>
      <c r="AT34" s="205"/>
      <c r="AU34" s="205"/>
      <c r="AV34" s="11"/>
      <c r="AW34" s="204"/>
      <c r="AX34" s="205"/>
      <c r="AY34" s="205"/>
      <c r="AZ34" s="205"/>
      <c r="BA34" s="205"/>
      <c r="BB34" s="205"/>
      <c r="BC34" s="205"/>
      <c r="BD34" s="205"/>
      <c r="BE34" s="205"/>
      <c r="BF34" s="11"/>
    </row>
    <row r="35" spans="1:58" ht="9" customHeight="1">
      <c r="A35" s="206"/>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3"/>
      <c r="AI35" s="206"/>
      <c r="AJ35" s="207"/>
      <c r="AK35" s="207"/>
      <c r="AL35" s="207"/>
      <c r="AM35" s="207"/>
      <c r="AN35" s="207"/>
      <c r="AO35" s="207"/>
      <c r="AP35" s="207"/>
      <c r="AQ35" s="207"/>
      <c r="AR35" s="207"/>
      <c r="AS35" s="207"/>
      <c r="AT35" s="207"/>
      <c r="AU35" s="207"/>
      <c r="AV35" s="23"/>
      <c r="AW35" s="206"/>
      <c r="AX35" s="207"/>
      <c r="AY35" s="207"/>
      <c r="AZ35" s="207"/>
      <c r="BA35" s="207"/>
      <c r="BB35" s="207"/>
      <c r="BC35" s="207"/>
      <c r="BD35" s="207"/>
      <c r="BE35" s="207"/>
      <c r="BF35" s="23"/>
    </row>
    <row r="36" spans="1:58" ht="9" customHeight="1">
      <c r="A36" s="208"/>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4" t="s">
        <v>207</v>
      </c>
      <c r="AI36" s="208"/>
      <c r="AJ36" s="209"/>
      <c r="AK36" s="209"/>
      <c r="AL36" s="209"/>
      <c r="AM36" s="209"/>
      <c r="AN36" s="209"/>
      <c r="AO36" s="209"/>
      <c r="AP36" s="209"/>
      <c r="AQ36" s="209"/>
      <c r="AR36" s="209"/>
      <c r="AS36" s="209"/>
      <c r="AT36" s="209"/>
      <c r="AU36" s="209"/>
      <c r="AV36" s="24" t="s">
        <v>208</v>
      </c>
      <c r="AW36" s="208"/>
      <c r="AX36" s="209"/>
      <c r="AY36" s="209"/>
      <c r="AZ36" s="209"/>
      <c r="BA36" s="209"/>
      <c r="BB36" s="209"/>
      <c r="BC36" s="209"/>
      <c r="BD36" s="209"/>
      <c r="BE36" s="209"/>
      <c r="BF36" s="24" t="s">
        <v>209</v>
      </c>
    </row>
    <row r="37" spans="1:58" ht="47.25" customHeight="1">
      <c r="A37" s="188" t="s">
        <v>334</v>
      </c>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90"/>
    </row>
    <row r="38" spans="1:58" ht="12" customHeight="1" thickBot="1">
      <c r="A38" s="15"/>
      <c r="B38" s="44"/>
      <c r="C38" s="44"/>
      <c r="D38" s="44"/>
      <c r="E38" s="362" t="s">
        <v>335</v>
      </c>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47"/>
      <c r="BF38" s="19"/>
    </row>
    <row r="39" spans="1:58" ht="9" customHeight="1">
      <c r="A39" s="15"/>
      <c r="B39" s="174"/>
      <c r="C39" s="175"/>
      <c r="D39" s="44"/>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363"/>
      <c r="BA39" s="363"/>
      <c r="BB39" s="363"/>
      <c r="BC39" s="363"/>
      <c r="BD39" s="363"/>
      <c r="BE39" s="48"/>
      <c r="BF39" s="19"/>
    </row>
    <row r="40" spans="1:58" ht="9" customHeight="1" thickBot="1">
      <c r="A40" s="15"/>
      <c r="B40" s="176"/>
      <c r="C40" s="177"/>
      <c r="D40" s="44"/>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48"/>
      <c r="BF40" s="19"/>
    </row>
    <row r="41" spans="1:58" ht="9" customHeight="1">
      <c r="A41" s="15"/>
      <c r="B41" s="44"/>
      <c r="C41" s="44"/>
      <c r="D41" s="4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64"/>
      <c r="BE41" s="365" t="s">
        <v>236</v>
      </c>
      <c r="BF41" s="366"/>
    </row>
    <row r="42" spans="1:58" ht="9.9" customHeight="1">
      <c r="A42" s="191" t="s">
        <v>340</v>
      </c>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3"/>
    </row>
    <row r="43" spans="1:58" ht="19.5" customHeight="1">
      <c r="A43" s="194"/>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6"/>
    </row>
    <row r="44" spans="1:58" ht="9" customHeight="1" thickBot="1">
      <c r="A44" s="2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7"/>
    </row>
    <row r="45" spans="1:58" ht="9.9" customHeight="1">
      <c r="A45" s="28"/>
      <c r="B45" s="220"/>
      <c r="C45" s="221"/>
      <c r="D45" s="5"/>
      <c r="E45" s="183" t="s">
        <v>251</v>
      </c>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69"/>
      <c r="BC45" s="69"/>
      <c r="BD45" s="69"/>
      <c r="BE45" s="69"/>
      <c r="BF45" s="70"/>
    </row>
    <row r="46" spans="1:58" ht="9.75" customHeight="1" thickBot="1">
      <c r="A46" s="15"/>
      <c r="B46" s="222"/>
      <c r="C46" s="223"/>
      <c r="D46" s="7"/>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69"/>
      <c r="BC46" s="69"/>
      <c r="BD46" s="69"/>
      <c r="BE46" s="92" t="s">
        <v>210</v>
      </c>
      <c r="BF46" s="93"/>
    </row>
    <row r="47" spans="1:58" ht="14.25" customHeight="1">
      <c r="A47" s="15"/>
      <c r="B47" s="5"/>
      <c r="C47" s="5"/>
      <c r="D47" s="7"/>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2"/>
    </row>
    <row r="48" spans="1:58" ht="2.25" customHeight="1">
      <c r="A48" s="15"/>
      <c r="B48" s="29"/>
      <c r="C48" s="29"/>
      <c r="D48" s="7"/>
      <c r="E48" s="1"/>
      <c r="F48" s="1"/>
      <c r="G48" s="3"/>
      <c r="H48" s="1"/>
      <c r="I48" s="4"/>
      <c r="J48" s="4"/>
      <c r="K48" s="4"/>
      <c r="L48" s="4"/>
      <c r="M48" s="4"/>
      <c r="N48" s="4"/>
      <c r="O48" s="4"/>
      <c r="P48" s="4"/>
      <c r="Q48" s="1"/>
      <c r="R48" s="1"/>
      <c r="S48" s="1"/>
      <c r="T48" s="1"/>
      <c r="U48" s="1"/>
      <c r="V48" s="1"/>
      <c r="W48" s="1"/>
      <c r="X48" s="3"/>
      <c r="Y48" s="1"/>
      <c r="Z48" s="4"/>
      <c r="AA48" s="4"/>
      <c r="AB48" s="4"/>
      <c r="AC48" s="4"/>
      <c r="AD48" s="4"/>
      <c r="AE48" s="4"/>
      <c r="AF48" s="4"/>
      <c r="AG48" s="4"/>
      <c r="AH48" s="4"/>
      <c r="AI48" s="4"/>
      <c r="AJ48" s="4"/>
      <c r="AK48" s="4"/>
      <c r="AL48" s="1"/>
      <c r="AM48" s="1"/>
      <c r="AN48" s="1"/>
      <c r="AO48" s="1"/>
      <c r="AP48" s="1"/>
      <c r="AQ48" s="1"/>
      <c r="AR48" s="1"/>
      <c r="AS48" s="1"/>
      <c r="AT48" s="1"/>
      <c r="AU48" s="1"/>
      <c r="AV48" s="1"/>
      <c r="AW48" s="1"/>
      <c r="AX48" s="1"/>
      <c r="AY48" s="1"/>
      <c r="AZ48" s="1"/>
      <c r="BA48" s="1"/>
      <c r="BB48" s="1"/>
      <c r="BC48" s="1"/>
      <c r="BD48" s="1"/>
      <c r="BE48" s="1"/>
      <c r="BF48" s="2"/>
    </row>
    <row r="49" spans="1:66" ht="3" customHeight="1" thickBot="1">
      <c r="A49" s="15"/>
      <c r="B49" s="7"/>
      <c r="C49" s="7"/>
      <c r="D49" s="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6"/>
    </row>
    <row r="50" spans="1:66" ht="9.9" customHeight="1">
      <c r="A50" s="15"/>
      <c r="B50" s="174"/>
      <c r="C50" s="175"/>
      <c r="D50" s="7"/>
      <c r="E50" s="96" t="s">
        <v>339</v>
      </c>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66"/>
      <c r="BF50" s="2"/>
    </row>
    <row r="51" spans="1:66" ht="11.25" customHeight="1" thickBot="1">
      <c r="A51" s="15"/>
      <c r="B51" s="176"/>
      <c r="C51" s="177"/>
      <c r="D51" s="7"/>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4" t="s">
        <v>211</v>
      </c>
      <c r="BF51" s="95"/>
    </row>
    <row r="52" spans="1:66" ht="4.5" customHeight="1">
      <c r="A52" s="15"/>
      <c r="B52" s="300"/>
      <c r="C52" s="300"/>
      <c r="D52" s="7"/>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2"/>
    </row>
    <row r="53" spans="1:66" ht="3" customHeight="1">
      <c r="A53" s="15"/>
      <c r="B53" s="7"/>
      <c r="C53" s="7"/>
      <c r="D53" s="7"/>
      <c r="E53" s="1"/>
      <c r="F53" s="1"/>
      <c r="G53" s="3"/>
      <c r="H53" s="1"/>
      <c r="I53" s="4"/>
      <c r="J53" s="4"/>
      <c r="K53" s="4"/>
      <c r="L53" s="4"/>
      <c r="M53" s="4"/>
      <c r="N53" s="4"/>
      <c r="O53" s="4"/>
      <c r="P53" s="4"/>
      <c r="Q53" s="1"/>
      <c r="R53" s="1"/>
      <c r="S53" s="1"/>
      <c r="T53" s="1"/>
      <c r="U53" s="1"/>
      <c r="V53" s="1"/>
      <c r="W53" s="1"/>
      <c r="X53" s="3"/>
      <c r="Y53" s="1"/>
      <c r="Z53" s="4"/>
      <c r="AA53" s="4"/>
      <c r="AB53" s="4"/>
      <c r="AC53" s="4"/>
      <c r="AD53" s="4"/>
      <c r="AE53" s="4"/>
      <c r="AF53" s="4"/>
      <c r="AG53" s="4"/>
      <c r="AH53" s="4"/>
      <c r="AI53" s="4"/>
      <c r="AJ53" s="4"/>
      <c r="AK53" s="4"/>
      <c r="AL53" s="1"/>
      <c r="AM53" s="1"/>
      <c r="AN53" s="1"/>
      <c r="AO53" s="1"/>
      <c r="AP53" s="1"/>
      <c r="AQ53" s="1"/>
      <c r="AR53" s="1"/>
      <c r="AS53" s="1"/>
      <c r="AT53" s="1"/>
      <c r="AU53" s="1"/>
      <c r="AV53" s="1"/>
      <c r="AW53" s="1"/>
      <c r="AX53" s="1"/>
      <c r="AY53" s="1"/>
      <c r="AZ53" s="1"/>
      <c r="BA53" s="1"/>
      <c r="BB53" s="1"/>
      <c r="BC53" s="1"/>
      <c r="BD53" s="1"/>
      <c r="BE53" s="1"/>
      <c r="BF53" s="2"/>
    </row>
    <row r="54" spans="1:66" ht="49.5" customHeight="1">
      <c r="A54" s="188" t="s">
        <v>372</v>
      </c>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90"/>
    </row>
    <row r="55" spans="1:66" ht="6" customHeight="1" thickBot="1">
      <c r="A55" s="15"/>
      <c r="B55" s="44"/>
      <c r="C55" s="44"/>
      <c r="D55" s="44"/>
      <c r="E55" s="1"/>
      <c r="F55" s="1"/>
      <c r="G55" s="3"/>
      <c r="H55" s="1"/>
      <c r="I55" s="4"/>
      <c r="J55" s="4"/>
      <c r="K55" s="4"/>
      <c r="L55" s="4"/>
      <c r="M55" s="4"/>
      <c r="N55" s="4"/>
      <c r="O55" s="4"/>
      <c r="P55" s="4"/>
      <c r="Q55" s="1"/>
      <c r="R55" s="1"/>
      <c r="S55" s="1"/>
      <c r="T55" s="1"/>
      <c r="U55" s="1"/>
      <c r="V55" s="1"/>
      <c r="W55" s="1"/>
      <c r="X55" s="3"/>
      <c r="Y55" s="1"/>
      <c r="Z55" s="4"/>
      <c r="AA55" s="4"/>
      <c r="AB55" s="4"/>
      <c r="AC55" s="4"/>
      <c r="AD55" s="4"/>
      <c r="AE55" s="4"/>
      <c r="AF55" s="4"/>
      <c r="AG55" s="4"/>
      <c r="AH55" s="4"/>
      <c r="AI55" s="4"/>
      <c r="AJ55" s="4"/>
      <c r="AK55" s="4"/>
      <c r="AL55" s="1"/>
      <c r="AM55" s="1"/>
      <c r="AN55" s="1"/>
      <c r="AO55" s="1"/>
      <c r="AP55" s="1"/>
      <c r="AQ55" s="1"/>
      <c r="AR55" s="1"/>
      <c r="AS55" s="1"/>
      <c r="AT55" s="1"/>
      <c r="AU55" s="1"/>
      <c r="AV55" s="1"/>
      <c r="AW55" s="1"/>
      <c r="AX55" s="1"/>
      <c r="AY55" s="1"/>
      <c r="AZ55" s="1"/>
      <c r="BA55" s="1"/>
      <c r="BB55" s="1"/>
      <c r="BC55" s="1"/>
      <c r="BD55" s="1"/>
      <c r="BE55" s="1"/>
      <c r="BF55" s="2"/>
    </row>
    <row r="56" spans="1:66" ht="20.100000000000001" customHeight="1" thickBot="1">
      <c r="A56" s="15"/>
      <c r="B56" s="44"/>
      <c r="C56" s="305"/>
      <c r="D56" s="306"/>
      <c r="E56" s="1"/>
      <c r="F56" s="361" t="s">
        <v>321</v>
      </c>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1"/>
      <c r="AX56" s="361"/>
      <c r="AY56" s="361"/>
      <c r="AZ56" s="361"/>
      <c r="BA56" s="361"/>
      <c r="BB56" s="361"/>
      <c r="BC56" s="361"/>
      <c r="BD56" s="361"/>
      <c r="BE56" s="361"/>
      <c r="BF56" s="2"/>
    </row>
    <row r="57" spans="1:66" ht="12.75" customHeight="1">
      <c r="A57" s="45"/>
      <c r="B57" s="8"/>
      <c r="C57" s="8"/>
      <c r="D57" s="8"/>
      <c r="E57" s="55"/>
      <c r="F57" s="55"/>
      <c r="G57" s="56"/>
      <c r="H57" s="55"/>
      <c r="I57" s="57"/>
      <c r="J57" s="57"/>
      <c r="K57" s="57"/>
      <c r="L57" s="57"/>
      <c r="M57" s="57"/>
      <c r="N57" s="57"/>
      <c r="O57" s="57"/>
      <c r="P57" s="57"/>
      <c r="Q57" s="55"/>
      <c r="R57" s="55"/>
      <c r="S57" s="55"/>
      <c r="T57" s="55"/>
      <c r="U57" s="55"/>
      <c r="V57" s="55"/>
      <c r="W57" s="55"/>
      <c r="X57" s="56"/>
      <c r="Y57" s="55"/>
      <c r="Z57" s="57"/>
      <c r="AA57" s="57"/>
      <c r="AB57" s="57"/>
      <c r="AC57" s="57"/>
      <c r="AD57" s="57"/>
      <c r="AE57" s="57"/>
      <c r="AF57" s="57"/>
      <c r="AG57" s="57"/>
      <c r="AH57" s="57"/>
      <c r="AI57" s="57"/>
      <c r="AJ57" s="57"/>
      <c r="AK57" s="57"/>
      <c r="AL57" s="55"/>
      <c r="AM57" s="55"/>
      <c r="AN57" s="55"/>
      <c r="AO57" s="55"/>
      <c r="AP57" s="55"/>
      <c r="AQ57" s="55"/>
      <c r="AR57" s="55"/>
      <c r="AS57" s="55"/>
      <c r="AT57" s="55"/>
      <c r="AU57" s="55"/>
      <c r="AV57" s="55"/>
      <c r="AW57" s="55"/>
      <c r="AX57" s="1"/>
      <c r="AY57" s="1"/>
      <c r="AZ57" s="1"/>
      <c r="BA57" s="1"/>
      <c r="BB57" s="1"/>
      <c r="BC57" s="1"/>
      <c r="BD57" s="1"/>
      <c r="BE57" s="365" t="s">
        <v>212</v>
      </c>
      <c r="BF57" s="366"/>
    </row>
    <row r="58" spans="1:66" ht="17.25" customHeight="1">
      <c r="A58" s="46"/>
      <c r="B58" s="33"/>
      <c r="C58" s="33"/>
      <c r="D58" s="33"/>
      <c r="E58" s="50"/>
      <c r="F58" s="50"/>
      <c r="G58" s="51"/>
      <c r="H58" s="50"/>
      <c r="I58" s="52"/>
      <c r="J58" s="52"/>
      <c r="K58" s="52"/>
      <c r="L58" s="52"/>
      <c r="M58" s="52"/>
      <c r="N58" s="52"/>
      <c r="O58" s="52"/>
      <c r="P58" s="52"/>
      <c r="Q58" s="50"/>
      <c r="R58" s="50"/>
      <c r="S58" s="50"/>
      <c r="T58" s="50"/>
      <c r="U58" s="50"/>
      <c r="V58" s="50"/>
      <c r="W58" s="50"/>
      <c r="X58" s="51"/>
      <c r="Y58" s="50"/>
      <c r="Z58" s="52"/>
      <c r="AA58" s="52"/>
      <c r="AB58" s="52"/>
      <c r="AC58" s="52"/>
      <c r="AD58" s="52"/>
      <c r="AE58" s="52"/>
      <c r="AF58" s="52"/>
      <c r="AG58" s="52"/>
      <c r="AH58" s="52"/>
      <c r="AI58" s="52"/>
      <c r="AJ58" s="52"/>
      <c r="AK58" s="52"/>
      <c r="AL58" s="50"/>
      <c r="AM58" s="50"/>
      <c r="AN58" s="50"/>
      <c r="AO58" s="50"/>
      <c r="AP58" s="50"/>
      <c r="AQ58" s="50"/>
      <c r="AR58" s="50"/>
      <c r="AS58" s="50"/>
      <c r="AT58" s="50"/>
      <c r="AU58" s="367" t="s">
        <v>336</v>
      </c>
      <c r="AV58" s="367"/>
      <c r="AW58" s="367"/>
      <c r="AX58" s="331"/>
      <c r="AY58" s="331"/>
      <c r="AZ58" s="187" t="s">
        <v>314</v>
      </c>
      <c r="BA58" s="187"/>
      <c r="BB58" s="187"/>
      <c r="BC58" s="187"/>
      <c r="BD58" s="187"/>
      <c r="BE58" s="187"/>
      <c r="BF58" s="187"/>
    </row>
    <row r="59" spans="1:66" ht="3" customHeight="1">
      <c r="A59" s="49"/>
      <c r="B59" s="33"/>
      <c r="C59" s="33"/>
      <c r="D59" s="33"/>
      <c r="E59" s="50"/>
      <c r="F59" s="50"/>
      <c r="G59" s="51"/>
      <c r="H59" s="50"/>
      <c r="I59" s="52"/>
      <c r="J59" s="52"/>
      <c r="K59" s="52"/>
      <c r="L59" s="52"/>
      <c r="M59" s="52"/>
      <c r="N59" s="52"/>
      <c r="O59" s="52"/>
      <c r="P59" s="52"/>
      <c r="Q59" s="50"/>
      <c r="R59" s="50"/>
      <c r="S59" s="50"/>
      <c r="T59" s="50"/>
      <c r="U59" s="50"/>
      <c r="V59" s="50"/>
      <c r="W59" s="50"/>
      <c r="X59" s="51"/>
      <c r="Y59" s="50"/>
      <c r="Z59" s="52"/>
      <c r="AA59" s="52"/>
      <c r="AB59" s="52"/>
      <c r="AC59" s="52"/>
      <c r="AD59" s="52"/>
      <c r="AE59" s="52"/>
      <c r="AF59" s="52"/>
      <c r="AG59" s="52"/>
      <c r="AH59" s="52"/>
      <c r="AI59" s="52"/>
      <c r="AJ59" s="52"/>
      <c r="AK59" s="52"/>
      <c r="AL59" s="50"/>
      <c r="AM59" s="50"/>
      <c r="AN59" s="50"/>
      <c r="AO59" s="50"/>
      <c r="AP59" s="50"/>
      <c r="AQ59" s="50"/>
      <c r="AR59" s="50"/>
      <c r="AS59" s="50"/>
      <c r="AT59" s="50"/>
      <c r="AU59" s="50"/>
      <c r="AV59" s="50"/>
      <c r="AW59" s="50"/>
      <c r="AX59" s="50"/>
      <c r="AY59" s="50"/>
      <c r="AZ59" s="50"/>
      <c r="BA59" s="50"/>
      <c r="BB59" s="50"/>
      <c r="BC59" s="50"/>
      <c r="BD59" s="50"/>
      <c r="BE59" s="53"/>
      <c r="BF59" s="54"/>
    </row>
    <row r="60" spans="1:66" ht="7.5" customHeight="1">
      <c r="A60" s="355" t="s">
        <v>341</v>
      </c>
      <c r="B60" s="356"/>
      <c r="C60" s="356"/>
      <c r="D60" s="356"/>
      <c r="E60" s="356"/>
      <c r="F60" s="356"/>
      <c r="G60" s="356"/>
      <c r="H60" s="356"/>
      <c r="I60" s="356"/>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6"/>
      <c r="AY60" s="356"/>
      <c r="AZ60" s="356"/>
      <c r="BA60" s="356"/>
      <c r="BB60" s="356"/>
      <c r="BC60" s="356"/>
      <c r="BD60" s="356"/>
      <c r="BE60" s="356"/>
      <c r="BF60" s="357"/>
    </row>
    <row r="61" spans="1:66" ht="4.5" customHeight="1">
      <c r="A61" s="358"/>
      <c r="B61" s="359"/>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59"/>
      <c r="BB61" s="359"/>
      <c r="BC61" s="359"/>
      <c r="BD61" s="359"/>
      <c r="BE61" s="359"/>
      <c r="BF61" s="360"/>
    </row>
    <row r="62" spans="1:66" ht="36" customHeight="1">
      <c r="A62" s="292" t="s">
        <v>342</v>
      </c>
      <c r="B62" s="293"/>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293"/>
      <c r="AL62" s="293"/>
      <c r="AM62" s="293"/>
      <c r="AN62" s="293"/>
      <c r="AO62" s="293"/>
      <c r="AP62" s="293"/>
      <c r="AQ62" s="293"/>
      <c r="AR62" s="293"/>
      <c r="AS62" s="293"/>
      <c r="AT62" s="293"/>
      <c r="AU62" s="293"/>
      <c r="AV62" s="293"/>
      <c r="AW62" s="293"/>
      <c r="AX62" s="293"/>
      <c r="AY62" s="293"/>
      <c r="AZ62" s="293"/>
      <c r="BA62" s="293"/>
      <c r="BB62" s="293"/>
      <c r="BC62" s="293"/>
      <c r="BD62" s="293"/>
      <c r="BE62" s="293"/>
      <c r="BF62" s="294"/>
    </row>
    <row r="63" spans="1:66" ht="3" customHeight="1" thickBot="1">
      <c r="A63" s="12"/>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4"/>
    </row>
    <row r="64" spans="1:66" ht="9.9" customHeight="1">
      <c r="A64" s="30"/>
      <c r="B64" s="31"/>
      <c r="C64" s="67"/>
      <c r="D64" s="67"/>
      <c r="E64" s="67"/>
      <c r="F64" s="67"/>
      <c r="G64" s="174"/>
      <c r="H64" s="175"/>
      <c r="I64" s="67"/>
      <c r="J64" s="245" t="s">
        <v>232</v>
      </c>
      <c r="K64" s="245"/>
      <c r="L64" s="245"/>
      <c r="M64" s="245"/>
      <c r="N64" s="245"/>
      <c r="O64" s="245"/>
      <c r="P64" s="245"/>
      <c r="Q64" s="245"/>
      <c r="R64" s="245"/>
      <c r="S64" s="68"/>
      <c r="T64" s="67"/>
      <c r="U64" s="67"/>
      <c r="V64" s="67"/>
      <c r="W64" s="174"/>
      <c r="X64" s="175"/>
      <c r="Y64" s="67"/>
      <c r="Z64" s="245" t="s">
        <v>233</v>
      </c>
      <c r="AA64" s="245"/>
      <c r="AB64" s="245"/>
      <c r="AC64" s="245"/>
      <c r="AD64" s="245"/>
      <c r="AE64" s="245"/>
      <c r="AF64" s="245"/>
      <c r="AG64" s="245"/>
      <c r="AH64" s="245"/>
      <c r="AI64" s="67"/>
      <c r="AJ64" s="67"/>
      <c r="AK64" s="67"/>
      <c r="AL64" s="67"/>
      <c r="AM64" s="174"/>
      <c r="AN64" s="175"/>
      <c r="AO64" s="67"/>
      <c r="AP64" s="245" t="s">
        <v>234</v>
      </c>
      <c r="AQ64" s="245"/>
      <c r="AR64" s="245"/>
      <c r="AS64" s="245"/>
      <c r="AT64" s="245"/>
      <c r="AU64" s="245"/>
      <c r="AV64" s="245"/>
      <c r="AW64" s="245"/>
      <c r="AX64" s="245"/>
      <c r="AY64" s="67"/>
      <c r="AZ64" s="67"/>
      <c r="BA64" s="67"/>
      <c r="BB64" s="67"/>
      <c r="BC64" s="67"/>
      <c r="BD64" s="67"/>
      <c r="BE64" s="73"/>
      <c r="BF64" s="74"/>
      <c r="BK64" s="9">
        <f>IF(G64="x",1,0)</f>
        <v>0</v>
      </c>
      <c r="BL64" s="9">
        <f>IF(W64="X",3,0)</f>
        <v>0</v>
      </c>
      <c r="BM64" s="9">
        <f>IF(AM64="X",5,0)</f>
        <v>0</v>
      </c>
      <c r="BN64" s="9">
        <f>BM64+BL64+BK64</f>
        <v>0</v>
      </c>
    </row>
    <row r="65" spans="1:58" ht="9" customHeight="1" thickBot="1">
      <c r="A65" s="30"/>
      <c r="B65" s="31"/>
      <c r="C65" s="67"/>
      <c r="D65" s="67"/>
      <c r="E65" s="67"/>
      <c r="F65" s="67"/>
      <c r="G65" s="176"/>
      <c r="H65" s="177"/>
      <c r="I65" s="67"/>
      <c r="J65" s="245"/>
      <c r="K65" s="245"/>
      <c r="L65" s="245"/>
      <c r="M65" s="245"/>
      <c r="N65" s="245"/>
      <c r="O65" s="245"/>
      <c r="P65" s="245"/>
      <c r="Q65" s="245"/>
      <c r="R65" s="245"/>
      <c r="S65" s="68"/>
      <c r="T65" s="67"/>
      <c r="U65" s="67"/>
      <c r="V65" s="67"/>
      <c r="W65" s="176"/>
      <c r="X65" s="177"/>
      <c r="Y65" s="67"/>
      <c r="Z65" s="245"/>
      <c r="AA65" s="245"/>
      <c r="AB65" s="245"/>
      <c r="AC65" s="245"/>
      <c r="AD65" s="245"/>
      <c r="AE65" s="245"/>
      <c r="AF65" s="245"/>
      <c r="AG65" s="245"/>
      <c r="AH65" s="245"/>
      <c r="AI65" s="67"/>
      <c r="AJ65" s="67"/>
      <c r="AK65" s="67"/>
      <c r="AL65" s="67"/>
      <c r="AM65" s="176"/>
      <c r="AN65" s="177"/>
      <c r="AO65" s="67"/>
      <c r="AP65" s="245"/>
      <c r="AQ65" s="245"/>
      <c r="AR65" s="245"/>
      <c r="AS65" s="245"/>
      <c r="AT65" s="245"/>
      <c r="AU65" s="245"/>
      <c r="AV65" s="245"/>
      <c r="AW65" s="245"/>
      <c r="AX65" s="245"/>
      <c r="AY65" s="67"/>
      <c r="AZ65" s="67"/>
      <c r="BA65" s="67"/>
      <c r="BB65" s="67"/>
      <c r="BC65" s="67"/>
      <c r="BD65" s="67"/>
      <c r="BE65" s="73"/>
      <c r="BF65" s="74"/>
    </row>
    <row r="66" spans="1:58" ht="6.75" customHeight="1">
      <c r="A66" s="20"/>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301" t="s">
        <v>213</v>
      </c>
      <c r="BF66" s="302"/>
    </row>
    <row r="67" spans="1:58" ht="22.5" customHeight="1">
      <c r="A67" s="188" t="s">
        <v>343</v>
      </c>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90"/>
    </row>
    <row r="68" spans="1:58" ht="21" customHeight="1">
      <c r="A68" s="303"/>
      <c r="B68" s="304"/>
      <c r="C68" s="368" t="s">
        <v>15</v>
      </c>
      <c r="D68" s="369"/>
      <c r="E68" s="369"/>
      <c r="F68" s="369"/>
      <c r="G68" s="369"/>
      <c r="H68" s="369"/>
      <c r="I68" s="370"/>
      <c r="J68" s="184" t="s">
        <v>16</v>
      </c>
      <c r="K68" s="185"/>
      <c r="L68" s="185"/>
      <c r="M68" s="186"/>
      <c r="N68" s="184" t="s">
        <v>17</v>
      </c>
      <c r="O68" s="185"/>
      <c r="P68" s="185"/>
      <c r="Q68" s="186"/>
      <c r="R68" s="184" t="s">
        <v>18</v>
      </c>
      <c r="S68" s="185"/>
      <c r="T68" s="185"/>
      <c r="U68" s="186"/>
      <c r="V68" s="184" t="s">
        <v>19</v>
      </c>
      <c r="W68" s="185"/>
      <c r="X68" s="185"/>
      <c r="Y68" s="186"/>
      <c r="Z68" s="184" t="s">
        <v>20</v>
      </c>
      <c r="AA68" s="185"/>
      <c r="AB68" s="185"/>
      <c r="AC68" s="186"/>
      <c r="AD68" s="184" t="s">
        <v>21</v>
      </c>
      <c r="AE68" s="185"/>
      <c r="AF68" s="185"/>
      <c r="AG68" s="186"/>
      <c r="AH68" s="236" t="s">
        <v>323</v>
      </c>
      <c r="AI68" s="237"/>
      <c r="AJ68" s="237"/>
      <c r="AK68" s="237"/>
      <c r="AL68" s="238"/>
      <c r="AM68" s="184" t="s">
        <v>324</v>
      </c>
      <c r="AN68" s="185"/>
      <c r="AO68" s="185"/>
      <c r="AP68" s="185"/>
      <c r="AQ68" s="186"/>
      <c r="AR68" s="184" t="s">
        <v>325</v>
      </c>
      <c r="AS68" s="185"/>
      <c r="AT68" s="185"/>
      <c r="AU68" s="185"/>
      <c r="AV68" s="186"/>
      <c r="AW68" s="184" t="s">
        <v>326</v>
      </c>
      <c r="AX68" s="185"/>
      <c r="AY68" s="185"/>
      <c r="AZ68" s="185"/>
      <c r="BA68" s="186"/>
      <c r="BB68" s="184" t="s">
        <v>327</v>
      </c>
      <c r="BC68" s="185"/>
      <c r="BD68" s="185"/>
      <c r="BE68" s="185"/>
      <c r="BF68" s="186"/>
    </row>
    <row r="69" spans="1:58" ht="15.9" customHeight="1">
      <c r="A69" s="125" t="s">
        <v>263</v>
      </c>
      <c r="B69" s="126"/>
      <c r="C69" s="156"/>
      <c r="D69" s="157"/>
      <c r="E69" s="166" t="s">
        <v>319</v>
      </c>
      <c r="F69" s="167"/>
      <c r="G69" s="167"/>
      <c r="H69" s="167"/>
      <c r="I69" s="168"/>
      <c r="J69" s="140">
        <f>IF(B50="x",10.2,0)</f>
        <v>0</v>
      </c>
      <c r="K69" s="141"/>
      <c r="L69" s="141"/>
      <c r="M69" s="142"/>
      <c r="N69" s="140">
        <f>IF(B50="x",20.4,0)</f>
        <v>0</v>
      </c>
      <c r="O69" s="141"/>
      <c r="P69" s="141"/>
      <c r="Q69" s="142"/>
      <c r="R69" s="140">
        <f>IF(B50="x",40.8,0)</f>
        <v>0</v>
      </c>
      <c r="S69" s="141"/>
      <c r="T69" s="141"/>
      <c r="U69" s="142"/>
      <c r="V69" s="140">
        <f>IF(B50="x",61.2,0)</f>
        <v>0</v>
      </c>
      <c r="W69" s="141"/>
      <c r="X69" s="141"/>
      <c r="Y69" s="142"/>
      <c r="Z69" s="140">
        <f>IF(B50="x",112.2,0)</f>
        <v>0</v>
      </c>
      <c r="AA69" s="141"/>
      <c r="AB69" s="141"/>
      <c r="AC69" s="142"/>
      <c r="AD69" s="140">
        <f>IF(B50="x",187,0)</f>
        <v>0</v>
      </c>
      <c r="AE69" s="141"/>
      <c r="AF69" s="141"/>
      <c r="AG69" s="142"/>
      <c r="AH69" s="140"/>
      <c r="AI69" s="141"/>
      <c r="AJ69" s="141"/>
      <c r="AK69" s="141"/>
      <c r="AL69" s="142"/>
      <c r="AM69" s="140">
        <f>IF(B50="x",850,0)</f>
        <v>0</v>
      </c>
      <c r="AN69" s="141"/>
      <c r="AO69" s="141"/>
      <c r="AP69" s="141"/>
      <c r="AQ69" s="142"/>
      <c r="AR69" s="140">
        <f>IF(B50="x",1190,0)</f>
        <v>0</v>
      </c>
      <c r="AS69" s="141"/>
      <c r="AT69" s="141"/>
      <c r="AU69" s="141"/>
      <c r="AV69" s="142"/>
      <c r="AW69" s="140">
        <f>IF(B50="x",2550,0)</f>
        <v>0</v>
      </c>
      <c r="AX69" s="141"/>
      <c r="AY69" s="141"/>
      <c r="AZ69" s="141"/>
      <c r="BA69" s="142"/>
      <c r="BB69" s="140">
        <f>IF(B50="x",6120,0)</f>
        <v>0</v>
      </c>
      <c r="BC69" s="141"/>
      <c r="BD69" s="141"/>
      <c r="BE69" s="141"/>
      <c r="BF69" s="142"/>
    </row>
    <row r="70" spans="1:58" ht="15.9" customHeight="1">
      <c r="A70" s="127"/>
      <c r="B70" s="128"/>
      <c r="C70" s="158"/>
      <c r="D70" s="159"/>
      <c r="E70" s="116" t="s">
        <v>22</v>
      </c>
      <c r="F70" s="117"/>
      <c r="G70" s="117"/>
      <c r="H70" s="117"/>
      <c r="I70" s="118"/>
      <c r="J70" s="80"/>
      <c r="K70" s="81"/>
      <c r="L70" s="81"/>
      <c r="M70" s="41" t="s">
        <v>214</v>
      </c>
      <c r="N70" s="80"/>
      <c r="O70" s="81"/>
      <c r="P70" s="81"/>
      <c r="Q70" s="41" t="s">
        <v>215</v>
      </c>
      <c r="R70" s="80"/>
      <c r="S70" s="81"/>
      <c r="T70" s="81"/>
      <c r="U70" s="41" t="s">
        <v>216</v>
      </c>
      <c r="V70" s="77"/>
      <c r="W70" s="78"/>
      <c r="X70" s="78"/>
      <c r="Y70" s="41" t="s">
        <v>217</v>
      </c>
      <c r="Z70" s="77"/>
      <c r="AA70" s="78"/>
      <c r="AB70" s="78"/>
      <c r="AC70" s="41" t="s">
        <v>218</v>
      </c>
      <c r="AD70" s="77"/>
      <c r="AE70" s="78"/>
      <c r="AF70" s="78"/>
      <c r="AG70" s="41" t="s">
        <v>219</v>
      </c>
      <c r="AH70" s="77"/>
      <c r="AI70" s="78"/>
      <c r="AJ70" s="78"/>
      <c r="AK70" s="78"/>
      <c r="AL70" s="41" t="s">
        <v>220</v>
      </c>
      <c r="AM70" s="77"/>
      <c r="AN70" s="78"/>
      <c r="AO70" s="78"/>
      <c r="AP70" s="78"/>
      <c r="AQ70" s="41" t="s">
        <v>221</v>
      </c>
      <c r="AR70" s="77"/>
      <c r="AS70" s="78"/>
      <c r="AT70" s="78"/>
      <c r="AU70" s="78"/>
      <c r="AV70" s="41" t="s">
        <v>222</v>
      </c>
      <c r="AW70" s="77"/>
      <c r="AX70" s="78"/>
      <c r="AY70" s="78"/>
      <c r="AZ70" s="78"/>
      <c r="BA70" s="41" t="s">
        <v>223</v>
      </c>
      <c r="BB70" s="77"/>
      <c r="BC70" s="78"/>
      <c r="BD70" s="78"/>
      <c r="BE70" s="78"/>
      <c r="BF70" s="41" t="s">
        <v>224</v>
      </c>
    </row>
    <row r="71" spans="1:58" ht="15.9" customHeight="1">
      <c r="A71" s="127"/>
      <c r="B71" s="128"/>
      <c r="C71" s="125" t="s">
        <v>34</v>
      </c>
      <c r="D71" s="126"/>
      <c r="E71" s="131" t="s">
        <v>35</v>
      </c>
      <c r="F71" s="132"/>
      <c r="G71" s="132"/>
      <c r="H71" s="132"/>
      <c r="I71" s="133"/>
      <c r="J71" s="119"/>
      <c r="K71" s="120"/>
      <c r="L71" s="120"/>
      <c r="M71" s="11"/>
      <c r="N71" s="119"/>
      <c r="O71" s="120"/>
      <c r="P71" s="120"/>
      <c r="Q71" s="11"/>
      <c r="R71" s="119"/>
      <c r="S71" s="120"/>
      <c r="T71" s="120"/>
      <c r="U71" s="11"/>
      <c r="V71" s="119"/>
      <c r="W71" s="120"/>
      <c r="X71" s="120"/>
      <c r="Y71" s="11"/>
      <c r="Z71" s="119"/>
      <c r="AA71" s="120"/>
      <c r="AB71" s="120"/>
      <c r="AC71" s="11"/>
      <c r="AD71" s="119"/>
      <c r="AE71" s="120"/>
      <c r="AF71" s="120"/>
      <c r="AG71" s="11"/>
      <c r="AH71" s="119"/>
      <c r="AI71" s="120"/>
      <c r="AJ71" s="120"/>
      <c r="AK71" s="120"/>
      <c r="AL71" s="11"/>
      <c r="AM71" s="119"/>
      <c r="AN71" s="120"/>
      <c r="AO71" s="120"/>
      <c r="AP71" s="120"/>
      <c r="AQ71" s="11"/>
      <c r="AR71" s="119"/>
      <c r="AS71" s="120"/>
      <c r="AT71" s="120"/>
      <c r="AU71" s="120"/>
      <c r="AV71" s="11"/>
      <c r="AW71" s="119"/>
      <c r="AX71" s="120"/>
      <c r="AY71" s="120"/>
      <c r="AZ71" s="120"/>
      <c r="BA71" s="11"/>
      <c r="BB71" s="119"/>
      <c r="BC71" s="120"/>
      <c r="BD71" s="120"/>
      <c r="BE71" s="120"/>
      <c r="BF71" s="11"/>
    </row>
    <row r="72" spans="1:58" ht="15.9" customHeight="1">
      <c r="A72" s="127"/>
      <c r="B72" s="128"/>
      <c r="C72" s="127"/>
      <c r="D72" s="128"/>
      <c r="E72" s="116" t="s">
        <v>36</v>
      </c>
      <c r="F72" s="117"/>
      <c r="G72" s="117"/>
      <c r="H72" s="117"/>
      <c r="I72" s="118"/>
      <c r="J72" s="121"/>
      <c r="K72" s="122"/>
      <c r="L72" s="122"/>
      <c r="M72" s="41" t="s">
        <v>225</v>
      </c>
      <c r="N72" s="121"/>
      <c r="O72" s="122"/>
      <c r="P72" s="122"/>
      <c r="Q72" s="41" t="s">
        <v>226</v>
      </c>
      <c r="R72" s="121"/>
      <c r="S72" s="122"/>
      <c r="T72" s="122"/>
      <c r="U72" s="41" t="s">
        <v>227</v>
      </c>
      <c r="V72" s="121"/>
      <c r="W72" s="122"/>
      <c r="X72" s="122"/>
      <c r="Y72" s="41" t="s">
        <v>228</v>
      </c>
      <c r="Z72" s="121"/>
      <c r="AA72" s="122"/>
      <c r="AB72" s="122"/>
      <c r="AC72" s="41" t="s">
        <v>229</v>
      </c>
      <c r="AD72" s="121"/>
      <c r="AE72" s="122"/>
      <c r="AF72" s="122"/>
      <c r="AG72" s="41" t="s">
        <v>230</v>
      </c>
      <c r="AH72" s="121"/>
      <c r="AI72" s="122"/>
      <c r="AJ72" s="122"/>
      <c r="AK72" s="122"/>
      <c r="AL72" s="41" t="s">
        <v>231</v>
      </c>
      <c r="AM72" s="121"/>
      <c r="AN72" s="122"/>
      <c r="AO72" s="122"/>
      <c r="AP72" s="122"/>
      <c r="AQ72" s="41" t="s">
        <v>11</v>
      </c>
      <c r="AR72" s="121"/>
      <c r="AS72" s="122"/>
      <c r="AT72" s="122"/>
      <c r="AU72" s="122"/>
      <c r="AV72" s="41" t="s">
        <v>12</v>
      </c>
      <c r="AW72" s="121"/>
      <c r="AX72" s="122"/>
      <c r="AY72" s="122"/>
      <c r="AZ72" s="122"/>
      <c r="BA72" s="41" t="s">
        <v>13</v>
      </c>
      <c r="BB72" s="121"/>
      <c r="BC72" s="122"/>
      <c r="BD72" s="122"/>
      <c r="BE72" s="122"/>
      <c r="BF72" s="41" t="s">
        <v>14</v>
      </c>
    </row>
    <row r="73" spans="1:58" ht="15.9" customHeight="1">
      <c r="A73" s="127"/>
      <c r="B73" s="128"/>
      <c r="C73" s="127"/>
      <c r="D73" s="128"/>
      <c r="E73" s="169" t="s">
        <v>317</v>
      </c>
      <c r="F73" s="170"/>
      <c r="G73" s="170"/>
      <c r="H73" s="170"/>
      <c r="I73" s="171"/>
      <c r="J73" s="136">
        <f>LOOKUP(BN64,{0,1,3,4,5,6,8,9},{0,2.17,8.66,"BŁĄD",4.33,"BŁĄD","BŁĄD","BŁĄD"})</f>
        <v>0</v>
      </c>
      <c r="K73" s="137"/>
      <c r="L73" s="137"/>
      <c r="M73" s="11"/>
      <c r="N73" s="136">
        <f>LOOKUP(BN64,{0,1,3,4,5,6,8,9},{0,2.17,8.66,"BŁĄD",4.33,"BŁĄD","BŁĄD","BŁĄD"})</f>
        <v>0</v>
      </c>
      <c r="O73" s="137"/>
      <c r="P73" s="137"/>
      <c r="Q73" s="11"/>
      <c r="R73" s="136">
        <f>LOOKUP(BN64,{0,1,3,4,5,6,8,9},{0,2.17,8.66,"BŁĄD",4.33,"BŁĄD","BŁĄD","BŁĄD"})</f>
        <v>0</v>
      </c>
      <c r="S73" s="137"/>
      <c r="T73" s="137"/>
      <c r="U73" s="11"/>
      <c r="V73" s="136">
        <f>LOOKUP(BN64,{0,1,3,4,5,6,8,9},{0,2.17,8.66,"BŁĄD",4.33,"BŁĄD","BŁĄD","BŁĄD"})</f>
        <v>0</v>
      </c>
      <c r="W73" s="137"/>
      <c r="X73" s="137"/>
      <c r="Y73" s="11"/>
      <c r="Z73" s="136">
        <f>LOOKUP(BN64,{0,1,3,4,5,6,8,9},{0,2.17,8.66,"BŁĄD",4.33,"BŁĄD","BŁĄD","BŁĄD"})</f>
        <v>0</v>
      </c>
      <c r="AA73" s="137"/>
      <c r="AB73" s="137"/>
      <c r="AC73" s="11"/>
      <c r="AD73" s="136">
        <f>LOOKUP(BN64,{0,1,3,4,5,6,8,9},{0,2.17,8.66,"BŁĄD",4.33,"BŁĄD","BŁĄD","BŁĄD"})</f>
        <v>0</v>
      </c>
      <c r="AE73" s="137"/>
      <c r="AF73" s="137"/>
      <c r="AG73" s="11"/>
      <c r="AH73" s="136"/>
      <c r="AI73" s="137"/>
      <c r="AJ73" s="137"/>
      <c r="AK73" s="137"/>
      <c r="AL73" s="11"/>
      <c r="AM73" s="136">
        <f>LOOKUP(BN64,{0,1,3,4,5,6,8,9},{0,2.17,8.66,"BŁĄD",4.33,"BŁĄD","BŁĄD","BŁĄD"})</f>
        <v>0</v>
      </c>
      <c r="AN73" s="137"/>
      <c r="AO73" s="137"/>
      <c r="AP73" s="137"/>
      <c r="AQ73" s="11"/>
      <c r="AR73" s="136">
        <f>LOOKUP(BN64,{0,1,3,4,5,6,8,9},{0,2.17,8.66,"BŁĄD",4.33,"BŁĄD","BŁĄD","BŁĄD"})</f>
        <v>0</v>
      </c>
      <c r="AS73" s="137"/>
      <c r="AT73" s="137"/>
      <c r="AU73" s="137"/>
      <c r="AV73" s="11"/>
      <c r="AW73" s="136">
        <f>LOOKUP(BN64,{0,1,3,4,5,6,8,9},{0,2.17,8.66,"BŁĄD",4.33,"BŁĄD","BŁĄD","BŁĄD"})</f>
        <v>0</v>
      </c>
      <c r="AX73" s="137"/>
      <c r="AY73" s="137"/>
      <c r="AZ73" s="137"/>
      <c r="BA73" s="11"/>
      <c r="BB73" s="136">
        <f>LOOKUP(BN64,{0,1,3,4,5,6,8,9},{0,2.17,8.66,"BŁĄD",4.33,"BŁĄD","BŁĄD","BŁĄD"})</f>
        <v>0</v>
      </c>
      <c r="BC73" s="137"/>
      <c r="BD73" s="137"/>
      <c r="BE73" s="137"/>
      <c r="BF73" s="11"/>
    </row>
    <row r="74" spans="1:58" ht="15.9" customHeight="1">
      <c r="A74" s="127"/>
      <c r="B74" s="128"/>
      <c r="C74" s="129"/>
      <c r="D74" s="130"/>
      <c r="E74" s="116" t="s">
        <v>48</v>
      </c>
      <c r="F74" s="117"/>
      <c r="G74" s="117"/>
      <c r="H74" s="117"/>
      <c r="I74" s="118"/>
      <c r="J74" s="138"/>
      <c r="K74" s="139"/>
      <c r="L74" s="139"/>
      <c r="M74" s="41" t="s">
        <v>23</v>
      </c>
      <c r="N74" s="138"/>
      <c r="O74" s="139"/>
      <c r="P74" s="139"/>
      <c r="Q74" s="41" t="s">
        <v>24</v>
      </c>
      <c r="R74" s="138"/>
      <c r="S74" s="139"/>
      <c r="T74" s="139"/>
      <c r="U74" s="41" t="s">
        <v>25</v>
      </c>
      <c r="V74" s="138"/>
      <c r="W74" s="139"/>
      <c r="X74" s="139"/>
      <c r="Y74" s="41" t="s">
        <v>26</v>
      </c>
      <c r="Z74" s="138"/>
      <c r="AA74" s="139"/>
      <c r="AB74" s="139"/>
      <c r="AC74" s="41" t="s">
        <v>27</v>
      </c>
      <c r="AD74" s="138"/>
      <c r="AE74" s="139"/>
      <c r="AF74" s="139"/>
      <c r="AG74" s="41" t="s">
        <v>28</v>
      </c>
      <c r="AH74" s="138"/>
      <c r="AI74" s="139"/>
      <c r="AJ74" s="139"/>
      <c r="AK74" s="139"/>
      <c r="AL74" s="41" t="s">
        <v>29</v>
      </c>
      <c r="AM74" s="138"/>
      <c r="AN74" s="139"/>
      <c r="AO74" s="139"/>
      <c r="AP74" s="139"/>
      <c r="AQ74" s="41" t="s">
        <v>30</v>
      </c>
      <c r="AR74" s="138"/>
      <c r="AS74" s="139"/>
      <c r="AT74" s="139"/>
      <c r="AU74" s="139"/>
      <c r="AV74" s="41" t="s">
        <v>31</v>
      </c>
      <c r="AW74" s="138"/>
      <c r="AX74" s="139"/>
      <c r="AY74" s="139"/>
      <c r="AZ74" s="139"/>
      <c r="BA74" s="41" t="s">
        <v>32</v>
      </c>
      <c r="BB74" s="138"/>
      <c r="BC74" s="139"/>
      <c r="BD74" s="139"/>
      <c r="BE74" s="139"/>
      <c r="BF74" s="41" t="s">
        <v>33</v>
      </c>
    </row>
    <row r="75" spans="1:58" ht="15.9" customHeight="1">
      <c r="A75" s="127"/>
      <c r="B75" s="128"/>
      <c r="C75" s="109"/>
      <c r="D75" s="110"/>
      <c r="E75" s="113" t="s">
        <v>360</v>
      </c>
      <c r="F75" s="114"/>
      <c r="G75" s="114"/>
      <c r="H75" s="114"/>
      <c r="I75" s="115"/>
      <c r="J75" s="143">
        <f>ROUND(J69*J71*J73,2)</f>
        <v>0</v>
      </c>
      <c r="K75" s="144"/>
      <c r="L75" s="144"/>
      <c r="M75" s="145"/>
      <c r="N75" s="143">
        <f>ROUND(N69*N71*N73,2)</f>
        <v>0</v>
      </c>
      <c r="O75" s="144"/>
      <c r="P75" s="144"/>
      <c r="Q75" s="145"/>
      <c r="R75" s="143">
        <f t="shared" ref="R75" si="0">ROUND(R69*R71*R73,2)</f>
        <v>0</v>
      </c>
      <c r="S75" s="144"/>
      <c r="T75" s="144"/>
      <c r="U75" s="145"/>
      <c r="V75" s="143">
        <f t="shared" ref="V75" si="1">ROUND(V69*V71*V73,2)</f>
        <v>0</v>
      </c>
      <c r="W75" s="144"/>
      <c r="X75" s="144"/>
      <c r="Y75" s="145"/>
      <c r="Z75" s="143">
        <f t="shared" ref="Z75" si="2">ROUND(Z69*Z71*Z73,2)</f>
        <v>0</v>
      </c>
      <c r="AA75" s="144"/>
      <c r="AB75" s="144"/>
      <c r="AC75" s="145"/>
      <c r="AD75" s="143">
        <f t="shared" ref="AD75" si="3">ROUND(AD69*AD71*AD73,2)</f>
        <v>0</v>
      </c>
      <c r="AE75" s="144"/>
      <c r="AF75" s="144"/>
      <c r="AG75" s="145"/>
      <c r="AH75" s="143"/>
      <c r="AI75" s="144"/>
      <c r="AJ75" s="144"/>
      <c r="AK75" s="144"/>
      <c r="AL75" s="145"/>
      <c r="AM75" s="143">
        <f t="shared" ref="AM75" si="4">ROUND(AM69*AM71*AM73,2)</f>
        <v>0</v>
      </c>
      <c r="AN75" s="144"/>
      <c r="AO75" s="144"/>
      <c r="AP75" s="144"/>
      <c r="AQ75" s="145"/>
      <c r="AR75" s="143">
        <f t="shared" ref="AR75" si="5">ROUND(AR69*AR71*AR73,2)</f>
        <v>0</v>
      </c>
      <c r="AS75" s="144"/>
      <c r="AT75" s="144"/>
      <c r="AU75" s="144"/>
      <c r="AV75" s="145"/>
      <c r="AW75" s="143">
        <f t="shared" ref="AW75" si="6">ROUND(AW69*AW71*AW73,2)</f>
        <v>0</v>
      </c>
      <c r="AX75" s="144"/>
      <c r="AY75" s="144"/>
      <c r="AZ75" s="144"/>
      <c r="BA75" s="145"/>
      <c r="BB75" s="143">
        <f t="shared" ref="BB75" si="7">ROUND(BB69*BB71*BB73,2)</f>
        <v>0</v>
      </c>
      <c r="BC75" s="144"/>
      <c r="BD75" s="144"/>
      <c r="BE75" s="144"/>
      <c r="BF75" s="145"/>
    </row>
    <row r="76" spans="1:58" ht="15.9" customHeight="1">
      <c r="A76" s="129"/>
      <c r="B76" s="130"/>
      <c r="C76" s="111"/>
      <c r="D76" s="112"/>
      <c r="E76" s="123" t="s">
        <v>241</v>
      </c>
      <c r="F76" s="124"/>
      <c r="G76" s="124"/>
      <c r="H76" s="124"/>
      <c r="I76" s="32" t="s">
        <v>242</v>
      </c>
      <c r="J76" s="80"/>
      <c r="K76" s="81"/>
      <c r="L76" s="81"/>
      <c r="M76" s="41" t="s">
        <v>37</v>
      </c>
      <c r="N76" s="80"/>
      <c r="O76" s="81"/>
      <c r="P76" s="81"/>
      <c r="Q76" s="41" t="s">
        <v>38</v>
      </c>
      <c r="R76" s="80"/>
      <c r="S76" s="81"/>
      <c r="T76" s="81"/>
      <c r="U76" s="41" t="s">
        <v>39</v>
      </c>
      <c r="V76" s="77"/>
      <c r="W76" s="78"/>
      <c r="X76" s="78"/>
      <c r="Y76" s="41" t="s">
        <v>40</v>
      </c>
      <c r="Z76" s="77"/>
      <c r="AA76" s="78"/>
      <c r="AB76" s="78"/>
      <c r="AC76" s="41" t="s">
        <v>41</v>
      </c>
      <c r="AD76" s="77"/>
      <c r="AE76" s="78"/>
      <c r="AF76" s="78"/>
      <c r="AG76" s="41" t="s">
        <v>42</v>
      </c>
      <c r="AH76" s="77"/>
      <c r="AI76" s="78"/>
      <c r="AJ76" s="78"/>
      <c r="AK76" s="78"/>
      <c r="AL76" s="41" t="s">
        <v>43</v>
      </c>
      <c r="AM76" s="77"/>
      <c r="AN76" s="78"/>
      <c r="AO76" s="78"/>
      <c r="AP76" s="78"/>
      <c r="AQ76" s="41" t="s">
        <v>44</v>
      </c>
      <c r="AR76" s="77"/>
      <c r="AS76" s="78"/>
      <c r="AT76" s="78"/>
      <c r="AU76" s="78"/>
      <c r="AV76" s="41" t="s">
        <v>45</v>
      </c>
      <c r="AW76" s="77"/>
      <c r="AX76" s="78"/>
      <c r="AY76" s="78"/>
      <c r="AZ76" s="78"/>
      <c r="BA76" s="41" t="s">
        <v>46</v>
      </c>
      <c r="BB76" s="77"/>
      <c r="BC76" s="78"/>
      <c r="BD76" s="78"/>
      <c r="BE76" s="78"/>
      <c r="BF76" s="41" t="s">
        <v>47</v>
      </c>
    </row>
    <row r="77" spans="1:58" ht="15.9" customHeight="1">
      <c r="A77" s="160" t="s">
        <v>249</v>
      </c>
      <c r="B77" s="161"/>
      <c r="C77" s="156"/>
      <c r="D77" s="157"/>
      <c r="E77" s="166" t="s">
        <v>319</v>
      </c>
      <c r="F77" s="167"/>
      <c r="G77" s="167"/>
      <c r="H77" s="167"/>
      <c r="I77" s="168"/>
      <c r="J77" s="140">
        <f>IF(B50="x",10.2,0)</f>
        <v>0</v>
      </c>
      <c r="K77" s="141"/>
      <c r="L77" s="141"/>
      <c r="M77" s="142"/>
      <c r="N77" s="140">
        <f>IF(B50="x",20.4,0)</f>
        <v>0</v>
      </c>
      <c r="O77" s="141"/>
      <c r="P77" s="141"/>
      <c r="Q77" s="142"/>
      <c r="R77" s="140">
        <f>IF(B50="x",40.8,0)</f>
        <v>0</v>
      </c>
      <c r="S77" s="141"/>
      <c r="T77" s="141"/>
      <c r="U77" s="142"/>
      <c r="V77" s="140">
        <f>IF(B50="x",61.2,0)</f>
        <v>0</v>
      </c>
      <c r="W77" s="141"/>
      <c r="X77" s="141"/>
      <c r="Y77" s="142"/>
      <c r="Z77" s="140">
        <f>IF(B50="x",112.2,0)</f>
        <v>0</v>
      </c>
      <c r="AA77" s="141"/>
      <c r="AB77" s="141"/>
      <c r="AC77" s="142"/>
      <c r="AD77" s="140">
        <f>IF(B50="x",187,0)</f>
        <v>0</v>
      </c>
      <c r="AE77" s="141"/>
      <c r="AF77" s="141"/>
      <c r="AG77" s="142"/>
      <c r="AH77" s="140"/>
      <c r="AI77" s="141"/>
      <c r="AJ77" s="141"/>
      <c r="AK77" s="141"/>
      <c r="AL77" s="142"/>
      <c r="AM77" s="140">
        <f>IF(B50="x",850,0)</f>
        <v>0</v>
      </c>
      <c r="AN77" s="141"/>
      <c r="AO77" s="141"/>
      <c r="AP77" s="141"/>
      <c r="AQ77" s="142"/>
      <c r="AR77" s="140">
        <f>IF(B50="x",1190,0)</f>
        <v>0</v>
      </c>
      <c r="AS77" s="141"/>
      <c r="AT77" s="141"/>
      <c r="AU77" s="141"/>
      <c r="AV77" s="142"/>
      <c r="AW77" s="140">
        <f>IF(B50="x",2550,0)</f>
        <v>0</v>
      </c>
      <c r="AX77" s="141"/>
      <c r="AY77" s="141"/>
      <c r="AZ77" s="141"/>
      <c r="BA77" s="142"/>
      <c r="BB77" s="140">
        <f>IF(B50="x",6120,0)</f>
        <v>0</v>
      </c>
      <c r="BC77" s="141"/>
      <c r="BD77" s="141"/>
      <c r="BE77" s="141"/>
      <c r="BF77" s="142"/>
    </row>
    <row r="78" spans="1:58" ht="15.9" customHeight="1">
      <c r="A78" s="162"/>
      <c r="B78" s="163"/>
      <c r="C78" s="158"/>
      <c r="D78" s="159"/>
      <c r="E78" s="116" t="s">
        <v>71</v>
      </c>
      <c r="F78" s="117"/>
      <c r="G78" s="117"/>
      <c r="H78" s="117"/>
      <c r="I78" s="118"/>
      <c r="J78" s="80"/>
      <c r="K78" s="81"/>
      <c r="L78" s="81"/>
      <c r="M78" s="41" t="s">
        <v>49</v>
      </c>
      <c r="N78" s="80"/>
      <c r="O78" s="81"/>
      <c r="P78" s="81"/>
      <c r="Q78" s="41" t="s">
        <v>50</v>
      </c>
      <c r="R78" s="80"/>
      <c r="S78" s="81"/>
      <c r="T78" s="81"/>
      <c r="U78" s="41" t="s">
        <v>51</v>
      </c>
      <c r="V78" s="77"/>
      <c r="W78" s="78"/>
      <c r="X78" s="78"/>
      <c r="Y78" s="41" t="s">
        <v>52</v>
      </c>
      <c r="Z78" s="77"/>
      <c r="AA78" s="78"/>
      <c r="AB78" s="78"/>
      <c r="AC78" s="41" t="s">
        <v>53</v>
      </c>
      <c r="AD78" s="77"/>
      <c r="AE78" s="78"/>
      <c r="AF78" s="78"/>
      <c r="AG78" s="41" t="s">
        <v>54</v>
      </c>
      <c r="AH78" s="77"/>
      <c r="AI78" s="78"/>
      <c r="AJ78" s="78"/>
      <c r="AK78" s="78"/>
      <c r="AL78" s="41" t="s">
        <v>55</v>
      </c>
      <c r="AM78" s="77"/>
      <c r="AN78" s="78"/>
      <c r="AO78" s="78"/>
      <c r="AP78" s="78"/>
      <c r="AQ78" s="41" t="s">
        <v>56</v>
      </c>
      <c r="AR78" s="77"/>
      <c r="AS78" s="78"/>
      <c r="AT78" s="78"/>
      <c r="AU78" s="78"/>
      <c r="AV78" s="41" t="s">
        <v>57</v>
      </c>
      <c r="AW78" s="77"/>
      <c r="AX78" s="78"/>
      <c r="AY78" s="78"/>
      <c r="AZ78" s="78"/>
      <c r="BA78" s="41" t="s">
        <v>58</v>
      </c>
      <c r="BB78" s="77"/>
      <c r="BC78" s="78"/>
      <c r="BD78" s="78"/>
      <c r="BE78" s="78"/>
      <c r="BF78" s="41" t="s">
        <v>59</v>
      </c>
    </row>
    <row r="79" spans="1:58" ht="15.9" customHeight="1">
      <c r="A79" s="162"/>
      <c r="B79" s="163"/>
      <c r="C79" s="125" t="s">
        <v>34</v>
      </c>
      <c r="D79" s="126"/>
      <c r="E79" s="131" t="s">
        <v>35</v>
      </c>
      <c r="F79" s="132"/>
      <c r="G79" s="132"/>
      <c r="H79" s="132"/>
      <c r="I79" s="133"/>
      <c r="J79" s="119"/>
      <c r="K79" s="120"/>
      <c r="L79" s="120"/>
      <c r="M79" s="11"/>
      <c r="N79" s="119"/>
      <c r="O79" s="120"/>
      <c r="P79" s="120"/>
      <c r="Q79" s="11"/>
      <c r="R79" s="119"/>
      <c r="S79" s="120"/>
      <c r="T79" s="120"/>
      <c r="U79" s="11"/>
      <c r="V79" s="119"/>
      <c r="W79" s="120"/>
      <c r="X79" s="120"/>
      <c r="Y79" s="11"/>
      <c r="Z79" s="119"/>
      <c r="AA79" s="120"/>
      <c r="AB79" s="120"/>
      <c r="AC79" s="11"/>
      <c r="AD79" s="119"/>
      <c r="AE79" s="120"/>
      <c r="AF79" s="120"/>
      <c r="AG79" s="11"/>
      <c r="AH79" s="119"/>
      <c r="AI79" s="120"/>
      <c r="AJ79" s="120"/>
      <c r="AK79" s="120"/>
      <c r="AL79" s="11"/>
      <c r="AM79" s="119"/>
      <c r="AN79" s="120"/>
      <c r="AO79" s="120"/>
      <c r="AP79" s="120"/>
      <c r="AQ79" s="11"/>
      <c r="AR79" s="119"/>
      <c r="AS79" s="120"/>
      <c r="AT79" s="120"/>
      <c r="AU79" s="34"/>
      <c r="AV79" s="11"/>
      <c r="AW79" s="119"/>
      <c r="AX79" s="120"/>
      <c r="AY79" s="120"/>
      <c r="AZ79" s="34"/>
      <c r="BA79" s="11"/>
      <c r="BB79" s="119"/>
      <c r="BC79" s="120"/>
      <c r="BD79" s="120"/>
      <c r="BE79" s="34"/>
      <c r="BF79" s="11"/>
    </row>
    <row r="80" spans="1:58" ht="15.9" customHeight="1">
      <c r="A80" s="162"/>
      <c r="B80" s="163"/>
      <c r="C80" s="127"/>
      <c r="D80" s="128"/>
      <c r="E80" s="116" t="s">
        <v>83</v>
      </c>
      <c r="F80" s="117"/>
      <c r="G80" s="117"/>
      <c r="H80" s="117"/>
      <c r="I80" s="118"/>
      <c r="J80" s="121"/>
      <c r="K80" s="122"/>
      <c r="L80" s="122"/>
      <c r="M80" s="41" t="s">
        <v>60</v>
      </c>
      <c r="N80" s="121"/>
      <c r="O80" s="122"/>
      <c r="P80" s="122"/>
      <c r="Q80" s="41" t="s">
        <v>61</v>
      </c>
      <c r="R80" s="121"/>
      <c r="S80" s="122"/>
      <c r="T80" s="122"/>
      <c r="U80" s="41" t="s">
        <v>62</v>
      </c>
      <c r="V80" s="121"/>
      <c r="W80" s="122"/>
      <c r="X80" s="122"/>
      <c r="Y80" s="41" t="s">
        <v>63</v>
      </c>
      <c r="Z80" s="121"/>
      <c r="AA80" s="122"/>
      <c r="AB80" s="122"/>
      <c r="AC80" s="41" t="s">
        <v>64</v>
      </c>
      <c r="AD80" s="121"/>
      <c r="AE80" s="122"/>
      <c r="AF80" s="122"/>
      <c r="AG80" s="41" t="s">
        <v>65</v>
      </c>
      <c r="AH80" s="121"/>
      <c r="AI80" s="122"/>
      <c r="AJ80" s="122"/>
      <c r="AK80" s="122"/>
      <c r="AL80" s="41" t="s">
        <v>66</v>
      </c>
      <c r="AM80" s="121"/>
      <c r="AN80" s="122"/>
      <c r="AO80" s="122"/>
      <c r="AP80" s="122"/>
      <c r="AQ80" s="41" t="s">
        <v>67</v>
      </c>
      <c r="AR80" s="121"/>
      <c r="AS80" s="122"/>
      <c r="AT80" s="122"/>
      <c r="AU80" s="134" t="s">
        <v>68</v>
      </c>
      <c r="AV80" s="135"/>
      <c r="AW80" s="121"/>
      <c r="AX80" s="122"/>
      <c r="AY80" s="122"/>
      <c r="AZ80" s="134" t="s">
        <v>69</v>
      </c>
      <c r="BA80" s="135"/>
      <c r="BB80" s="121"/>
      <c r="BC80" s="122"/>
      <c r="BD80" s="122"/>
      <c r="BE80" s="134" t="s">
        <v>70</v>
      </c>
      <c r="BF80" s="135"/>
    </row>
    <row r="81" spans="1:58" ht="15.9" customHeight="1">
      <c r="A81" s="162"/>
      <c r="B81" s="163"/>
      <c r="C81" s="127"/>
      <c r="D81" s="128"/>
      <c r="E81" s="169" t="s">
        <v>317</v>
      </c>
      <c r="F81" s="170"/>
      <c r="G81" s="170"/>
      <c r="H81" s="170"/>
      <c r="I81" s="171"/>
      <c r="J81" s="136">
        <f>LOOKUP(BN64,{0,1,3,4,5,6,8,9},{0,1.08,2.17,"BŁĄD",2.17,"BŁĄD","BŁĄD","BŁĄD"})</f>
        <v>0</v>
      </c>
      <c r="K81" s="137"/>
      <c r="L81" s="10"/>
      <c r="M81" s="11"/>
      <c r="N81" s="136">
        <f>LOOKUP(BN64,{0,1,3,4,5,6,8,9},{0,1.08,2.17,"BŁĄD",2.17,"BŁĄD","BŁĄD","BŁĄD"})</f>
        <v>0</v>
      </c>
      <c r="O81" s="137"/>
      <c r="P81" s="10"/>
      <c r="Q81" s="11"/>
      <c r="R81" s="136">
        <f>LOOKUP(BN64,{0,1,3,4,5,6,8,9},{0,1.08,2.17,"BŁĄD",2.17,"BŁĄD","BŁĄD","BŁĄD"})</f>
        <v>0</v>
      </c>
      <c r="S81" s="137"/>
      <c r="T81" s="10"/>
      <c r="U81" s="11"/>
      <c r="V81" s="136">
        <f>LOOKUP(BN64,{0,1,3,4,5,6,8,9},{0,1.08,2.17,"BŁĄD",2.17,"BŁĄD","BŁĄD","BŁĄD"})</f>
        <v>0</v>
      </c>
      <c r="W81" s="137"/>
      <c r="X81" s="34"/>
      <c r="Y81" s="11"/>
      <c r="Z81" s="136">
        <f>LOOKUP(BN64,{0,1,3,4,5,6,8,9},{0,1.08,2.17,"BŁĄD",2.17,"BŁĄD","BŁĄD","BŁĄD"})</f>
        <v>0</v>
      </c>
      <c r="AA81" s="137"/>
      <c r="AB81" s="34"/>
      <c r="AC81" s="11"/>
      <c r="AD81" s="136">
        <f>LOOKUP(BN64,{0,1,3,4,5,6,8,9},{0,1.08,2.17,"BŁĄD",2.17,"BŁĄD","BŁĄD","BŁĄD"})</f>
        <v>0</v>
      </c>
      <c r="AE81" s="137"/>
      <c r="AF81" s="34"/>
      <c r="AG81" s="11"/>
      <c r="AH81" s="136"/>
      <c r="AI81" s="137"/>
      <c r="AJ81" s="137"/>
      <c r="AK81" s="34"/>
      <c r="AL81" s="11"/>
      <c r="AM81" s="136">
        <f>LOOKUP(BN64,{0,1,3,4,5,6,8,9},{0,1.08,2.17,"BŁĄD",2.17,"BŁĄD","BŁĄD","BŁĄD"})</f>
        <v>0</v>
      </c>
      <c r="AN81" s="137"/>
      <c r="AO81" s="137"/>
      <c r="AP81" s="34"/>
      <c r="AQ81" s="11"/>
      <c r="AR81" s="136">
        <f>LOOKUP(BN64,{0,1,3,4,5,6,8,9},{0,1.08,2.17,"BŁĄD",2.17,"BŁĄD","BŁĄD","BŁĄD"})</f>
        <v>0</v>
      </c>
      <c r="AS81" s="137"/>
      <c r="AT81" s="137"/>
      <c r="AU81" s="34"/>
      <c r="AV81" s="11"/>
      <c r="AW81" s="136">
        <f>LOOKUP(BN64,{0,1,3,4,5,6,8,9},{0,1.08,2.17,"BŁĄD",2.17,"BŁĄD","BŁĄD","BŁĄD"})</f>
        <v>0</v>
      </c>
      <c r="AX81" s="137"/>
      <c r="AY81" s="137"/>
      <c r="AZ81" s="34"/>
      <c r="BA81" s="11"/>
      <c r="BB81" s="136">
        <f>LOOKUP(BN64,{0,1,3,4,5,6,8,9},{0,1.08,2.17,"BŁĄD",2.17,"BŁĄD","BŁĄD","BŁĄD"})</f>
        <v>0</v>
      </c>
      <c r="BC81" s="137"/>
      <c r="BD81" s="137"/>
      <c r="BE81" s="34"/>
      <c r="BF81" s="11"/>
    </row>
    <row r="82" spans="1:58" ht="15.9" customHeight="1">
      <c r="A82" s="162"/>
      <c r="B82" s="163"/>
      <c r="C82" s="129"/>
      <c r="D82" s="130"/>
      <c r="E82" s="116" t="s">
        <v>95</v>
      </c>
      <c r="F82" s="117"/>
      <c r="G82" s="117"/>
      <c r="H82" s="117"/>
      <c r="I82" s="118"/>
      <c r="J82" s="138"/>
      <c r="K82" s="139"/>
      <c r="L82" s="134" t="s">
        <v>72</v>
      </c>
      <c r="M82" s="135"/>
      <c r="N82" s="138"/>
      <c r="O82" s="139"/>
      <c r="P82" s="134" t="s">
        <v>73</v>
      </c>
      <c r="Q82" s="135"/>
      <c r="R82" s="138"/>
      <c r="S82" s="139"/>
      <c r="T82" s="134" t="s">
        <v>74</v>
      </c>
      <c r="U82" s="135"/>
      <c r="V82" s="138"/>
      <c r="W82" s="139"/>
      <c r="X82" s="134" t="s">
        <v>75</v>
      </c>
      <c r="Y82" s="135"/>
      <c r="Z82" s="138"/>
      <c r="AA82" s="139"/>
      <c r="AB82" s="134" t="s">
        <v>76</v>
      </c>
      <c r="AC82" s="135"/>
      <c r="AD82" s="138"/>
      <c r="AE82" s="139"/>
      <c r="AF82" s="134" t="s">
        <v>77</v>
      </c>
      <c r="AG82" s="135"/>
      <c r="AH82" s="138"/>
      <c r="AI82" s="139"/>
      <c r="AJ82" s="139"/>
      <c r="AK82" s="134" t="s">
        <v>78</v>
      </c>
      <c r="AL82" s="135"/>
      <c r="AM82" s="138"/>
      <c r="AN82" s="139"/>
      <c r="AO82" s="139"/>
      <c r="AP82" s="134" t="s">
        <v>79</v>
      </c>
      <c r="AQ82" s="135"/>
      <c r="AR82" s="138"/>
      <c r="AS82" s="139"/>
      <c r="AT82" s="139"/>
      <c r="AU82" s="134" t="s">
        <v>80</v>
      </c>
      <c r="AV82" s="135"/>
      <c r="AW82" s="138"/>
      <c r="AX82" s="139"/>
      <c r="AY82" s="139"/>
      <c r="AZ82" s="134" t="s">
        <v>81</v>
      </c>
      <c r="BA82" s="135"/>
      <c r="BB82" s="138"/>
      <c r="BC82" s="139"/>
      <c r="BD82" s="139"/>
      <c r="BE82" s="134" t="s">
        <v>82</v>
      </c>
      <c r="BF82" s="135"/>
    </row>
    <row r="83" spans="1:58" ht="15.9" customHeight="1">
      <c r="A83" s="162"/>
      <c r="B83" s="163"/>
      <c r="C83" s="109"/>
      <c r="D83" s="110"/>
      <c r="E83" s="113" t="s">
        <v>361</v>
      </c>
      <c r="F83" s="114"/>
      <c r="G83" s="114"/>
      <c r="H83" s="114"/>
      <c r="I83" s="115"/>
      <c r="J83" s="143">
        <f>ROUND(J77*J79*J81,2)</f>
        <v>0</v>
      </c>
      <c r="K83" s="144"/>
      <c r="L83" s="144"/>
      <c r="M83" s="145"/>
      <c r="N83" s="143">
        <f t="shared" ref="N83" si="8">ROUND(N77*N79*N81,2)</f>
        <v>0</v>
      </c>
      <c r="O83" s="144"/>
      <c r="P83" s="144"/>
      <c r="Q83" s="145"/>
      <c r="R83" s="143">
        <f t="shared" ref="R83" si="9">ROUND(R77*R79*R81,2)</f>
        <v>0</v>
      </c>
      <c r="S83" s="144"/>
      <c r="T83" s="144"/>
      <c r="U83" s="145"/>
      <c r="V83" s="143">
        <f t="shared" ref="V83" si="10">ROUND(V77*V79*V81,2)</f>
        <v>0</v>
      </c>
      <c r="W83" s="144"/>
      <c r="X83" s="144"/>
      <c r="Y83" s="145"/>
      <c r="Z83" s="143">
        <f t="shared" ref="Z83" si="11">ROUND(Z77*Z79*Z81,2)</f>
        <v>0</v>
      </c>
      <c r="AA83" s="144"/>
      <c r="AB83" s="144"/>
      <c r="AC83" s="145"/>
      <c r="AD83" s="143">
        <f t="shared" ref="AD83" si="12">ROUND(AD77*AD79*AD81,2)</f>
        <v>0</v>
      </c>
      <c r="AE83" s="144"/>
      <c r="AF83" s="144"/>
      <c r="AG83" s="145"/>
      <c r="AH83" s="143"/>
      <c r="AI83" s="144"/>
      <c r="AJ83" s="144"/>
      <c r="AK83" s="144"/>
      <c r="AL83" s="145"/>
      <c r="AM83" s="143">
        <f t="shared" ref="AM83" si="13">ROUND(AM77*AM79*AM81,2)</f>
        <v>0</v>
      </c>
      <c r="AN83" s="144"/>
      <c r="AO83" s="144"/>
      <c r="AP83" s="144"/>
      <c r="AQ83" s="145"/>
      <c r="AR83" s="143">
        <f t="shared" ref="AR83" si="14">ROUND(AR77*AR79*AR81,2)</f>
        <v>0</v>
      </c>
      <c r="AS83" s="144"/>
      <c r="AT83" s="144"/>
      <c r="AU83" s="144"/>
      <c r="AV83" s="145"/>
      <c r="AW83" s="143">
        <f t="shared" ref="AW83" si="15">ROUND(AW77*AW79*AW81,2)</f>
        <v>0</v>
      </c>
      <c r="AX83" s="144"/>
      <c r="AY83" s="144"/>
      <c r="AZ83" s="144"/>
      <c r="BA83" s="145"/>
      <c r="BB83" s="143">
        <f t="shared" ref="BB83" si="16">ROUND(BB77*BB79*BB81,2)</f>
        <v>0</v>
      </c>
      <c r="BC83" s="144"/>
      <c r="BD83" s="144"/>
      <c r="BE83" s="144"/>
      <c r="BF83" s="145"/>
    </row>
    <row r="84" spans="1:58" ht="15.9" customHeight="1">
      <c r="A84" s="164"/>
      <c r="B84" s="165"/>
      <c r="C84" s="111"/>
      <c r="D84" s="112"/>
      <c r="E84" s="123" t="s">
        <v>243</v>
      </c>
      <c r="F84" s="124"/>
      <c r="G84" s="124"/>
      <c r="H84" s="124"/>
      <c r="I84" s="32" t="s">
        <v>244</v>
      </c>
      <c r="J84" s="77"/>
      <c r="K84" s="78"/>
      <c r="L84" s="134" t="s">
        <v>84</v>
      </c>
      <c r="M84" s="135"/>
      <c r="N84" s="77"/>
      <c r="O84" s="78"/>
      <c r="P84" s="134" t="s">
        <v>85</v>
      </c>
      <c r="Q84" s="135"/>
      <c r="R84" s="77"/>
      <c r="S84" s="78"/>
      <c r="T84" s="134" t="s">
        <v>86</v>
      </c>
      <c r="U84" s="135"/>
      <c r="V84" s="77"/>
      <c r="W84" s="78"/>
      <c r="X84" s="134" t="s">
        <v>87</v>
      </c>
      <c r="Y84" s="135"/>
      <c r="Z84" s="77"/>
      <c r="AA84" s="78"/>
      <c r="AB84" s="134" t="s">
        <v>88</v>
      </c>
      <c r="AC84" s="135"/>
      <c r="AD84" s="77"/>
      <c r="AE84" s="78"/>
      <c r="AF84" s="134" t="s">
        <v>89</v>
      </c>
      <c r="AG84" s="135"/>
      <c r="AH84" s="77"/>
      <c r="AI84" s="78"/>
      <c r="AJ84" s="78"/>
      <c r="AK84" s="134" t="s">
        <v>90</v>
      </c>
      <c r="AL84" s="135"/>
      <c r="AM84" s="77"/>
      <c r="AN84" s="78"/>
      <c r="AO84" s="78"/>
      <c r="AP84" s="134" t="s">
        <v>91</v>
      </c>
      <c r="AQ84" s="135"/>
      <c r="AR84" s="77"/>
      <c r="AS84" s="78"/>
      <c r="AT84" s="78"/>
      <c r="AU84" s="134" t="s">
        <v>92</v>
      </c>
      <c r="AV84" s="135"/>
      <c r="AW84" s="77"/>
      <c r="AX84" s="78"/>
      <c r="AY84" s="78"/>
      <c r="AZ84" s="134" t="s">
        <v>93</v>
      </c>
      <c r="BA84" s="135"/>
      <c r="BB84" s="77"/>
      <c r="BC84" s="78"/>
      <c r="BD84" s="78"/>
      <c r="BE84" s="134" t="s">
        <v>94</v>
      </c>
      <c r="BF84" s="135"/>
    </row>
    <row r="85" spans="1:58" ht="15.9" customHeight="1">
      <c r="A85" s="160" t="s">
        <v>250</v>
      </c>
      <c r="B85" s="161"/>
      <c r="C85" s="156"/>
      <c r="D85" s="157"/>
      <c r="E85" s="166" t="s">
        <v>319</v>
      </c>
      <c r="F85" s="167"/>
      <c r="G85" s="167"/>
      <c r="H85" s="167"/>
      <c r="I85" s="168"/>
      <c r="J85" s="309">
        <f>IF(B50="x",10.2,0)</f>
        <v>0</v>
      </c>
      <c r="K85" s="310"/>
      <c r="L85" s="310"/>
      <c r="M85" s="311"/>
      <c r="N85" s="309">
        <f>IF(B50="x",20.4,0)</f>
        <v>0</v>
      </c>
      <c r="O85" s="310"/>
      <c r="P85" s="310"/>
      <c r="Q85" s="311"/>
      <c r="R85" s="309">
        <f>IF(B50="x",40.8,0)</f>
        <v>0</v>
      </c>
      <c r="S85" s="310"/>
      <c r="T85" s="310"/>
      <c r="U85" s="311"/>
      <c r="V85" s="309">
        <f>IF(B50="x",61.2,0)</f>
        <v>0</v>
      </c>
      <c r="W85" s="310"/>
      <c r="X85" s="310"/>
      <c r="Y85" s="311"/>
      <c r="Z85" s="309">
        <f>IF(B50="x",112.2,0)</f>
        <v>0</v>
      </c>
      <c r="AA85" s="310"/>
      <c r="AB85" s="310"/>
      <c r="AC85" s="311"/>
      <c r="AD85" s="309">
        <f>IF(B50="x",187,0)</f>
        <v>0</v>
      </c>
      <c r="AE85" s="310"/>
      <c r="AF85" s="310"/>
      <c r="AG85" s="311"/>
      <c r="AH85" s="140"/>
      <c r="AI85" s="141"/>
      <c r="AJ85" s="141"/>
      <c r="AK85" s="141"/>
      <c r="AL85" s="142"/>
      <c r="AM85" s="140">
        <f>IF(B50="x",850,0)</f>
        <v>0</v>
      </c>
      <c r="AN85" s="141"/>
      <c r="AO85" s="141"/>
      <c r="AP85" s="141"/>
      <c r="AQ85" s="142"/>
      <c r="AR85" s="140">
        <f>IF(B50="x",1190,0)</f>
        <v>0</v>
      </c>
      <c r="AS85" s="141"/>
      <c r="AT85" s="141"/>
      <c r="AU85" s="141"/>
      <c r="AV85" s="142"/>
      <c r="AW85" s="140">
        <f>IF(B50="x",2550,0)</f>
        <v>0</v>
      </c>
      <c r="AX85" s="141"/>
      <c r="AY85" s="141"/>
      <c r="AZ85" s="141"/>
      <c r="BA85" s="142"/>
      <c r="BB85" s="140">
        <f>IF(B50="x",6120,0)</f>
        <v>0</v>
      </c>
      <c r="BC85" s="141"/>
      <c r="BD85" s="141"/>
      <c r="BE85" s="141"/>
      <c r="BF85" s="142"/>
    </row>
    <row r="86" spans="1:58" ht="15.9" customHeight="1">
      <c r="A86" s="162"/>
      <c r="B86" s="163"/>
      <c r="C86" s="158"/>
      <c r="D86" s="159"/>
      <c r="E86" s="116" t="s">
        <v>118</v>
      </c>
      <c r="F86" s="117"/>
      <c r="G86" s="117"/>
      <c r="H86" s="117"/>
      <c r="I86" s="118"/>
      <c r="J86" s="82"/>
      <c r="K86" s="83"/>
      <c r="L86" s="307" t="s">
        <v>96</v>
      </c>
      <c r="M86" s="308"/>
      <c r="N86" s="84"/>
      <c r="O86" s="85"/>
      <c r="P86" s="307" t="s">
        <v>97</v>
      </c>
      <c r="Q86" s="308"/>
      <c r="R86" s="84"/>
      <c r="S86" s="85"/>
      <c r="T86" s="307" t="s">
        <v>98</v>
      </c>
      <c r="U86" s="308"/>
      <c r="V86" s="84"/>
      <c r="W86" s="85"/>
      <c r="X86" s="307" t="s">
        <v>99</v>
      </c>
      <c r="Y86" s="308"/>
      <c r="Z86" s="84"/>
      <c r="AA86" s="85"/>
      <c r="AB86" s="307" t="s">
        <v>100</v>
      </c>
      <c r="AC86" s="308"/>
      <c r="AD86" s="84"/>
      <c r="AE86" s="85"/>
      <c r="AF86" s="307" t="s">
        <v>101</v>
      </c>
      <c r="AG86" s="308"/>
      <c r="AH86" s="77"/>
      <c r="AI86" s="78"/>
      <c r="AJ86" s="78"/>
      <c r="AK86" s="134" t="s">
        <v>102</v>
      </c>
      <c r="AL86" s="135"/>
      <c r="AM86" s="77"/>
      <c r="AN86" s="78"/>
      <c r="AO86" s="78"/>
      <c r="AP86" s="134" t="s">
        <v>103</v>
      </c>
      <c r="AQ86" s="135"/>
      <c r="AR86" s="77"/>
      <c r="AS86" s="78"/>
      <c r="AT86" s="78"/>
      <c r="AU86" s="134" t="s">
        <v>104</v>
      </c>
      <c r="AV86" s="135"/>
      <c r="AW86" s="77"/>
      <c r="AX86" s="78"/>
      <c r="AY86" s="78"/>
      <c r="AZ86" s="134" t="s">
        <v>105</v>
      </c>
      <c r="BA86" s="135"/>
      <c r="BB86" s="77"/>
      <c r="BC86" s="78"/>
      <c r="BD86" s="78"/>
      <c r="BE86" s="134" t="s">
        <v>106</v>
      </c>
      <c r="BF86" s="135"/>
    </row>
    <row r="87" spans="1:58" ht="15.9" customHeight="1">
      <c r="A87" s="162"/>
      <c r="B87" s="163"/>
      <c r="C87" s="125" t="s">
        <v>34</v>
      </c>
      <c r="D87" s="126"/>
      <c r="E87" s="131" t="s">
        <v>35</v>
      </c>
      <c r="F87" s="132"/>
      <c r="G87" s="132"/>
      <c r="H87" s="132"/>
      <c r="I87" s="133"/>
      <c r="J87" s="312"/>
      <c r="K87" s="313"/>
      <c r="L87" s="35"/>
      <c r="M87" s="36"/>
      <c r="N87" s="312"/>
      <c r="O87" s="313"/>
      <c r="P87" s="35"/>
      <c r="Q87" s="36"/>
      <c r="R87" s="312"/>
      <c r="S87" s="313"/>
      <c r="T87" s="35"/>
      <c r="U87" s="36"/>
      <c r="V87" s="312"/>
      <c r="W87" s="313"/>
      <c r="X87" s="37"/>
      <c r="Y87" s="36"/>
      <c r="Z87" s="312"/>
      <c r="AA87" s="313"/>
      <c r="AB87" s="37"/>
      <c r="AC87" s="36"/>
      <c r="AD87" s="312"/>
      <c r="AE87" s="313"/>
      <c r="AF87" s="37"/>
      <c r="AG87" s="36"/>
      <c r="AH87" s="119"/>
      <c r="AI87" s="120"/>
      <c r="AJ87" s="120"/>
      <c r="AK87" s="34"/>
      <c r="AL87" s="11"/>
      <c r="AM87" s="119"/>
      <c r="AN87" s="120"/>
      <c r="AO87" s="120"/>
      <c r="AP87" s="34"/>
      <c r="AQ87" s="11"/>
      <c r="AR87" s="119"/>
      <c r="AS87" s="120"/>
      <c r="AT87" s="120"/>
      <c r="AU87" s="34"/>
      <c r="AV87" s="11"/>
      <c r="AW87" s="119"/>
      <c r="AX87" s="120"/>
      <c r="AY87" s="120"/>
      <c r="AZ87" s="34"/>
      <c r="BA87" s="11"/>
      <c r="BB87" s="119"/>
      <c r="BC87" s="120"/>
      <c r="BD87" s="120"/>
      <c r="BE87" s="34"/>
      <c r="BF87" s="11"/>
    </row>
    <row r="88" spans="1:58" ht="15.9" customHeight="1">
      <c r="A88" s="162"/>
      <c r="B88" s="163"/>
      <c r="C88" s="127"/>
      <c r="D88" s="128"/>
      <c r="E88" s="116" t="s">
        <v>130</v>
      </c>
      <c r="F88" s="117"/>
      <c r="G88" s="117"/>
      <c r="H88" s="117"/>
      <c r="I88" s="118"/>
      <c r="J88" s="314"/>
      <c r="K88" s="315"/>
      <c r="L88" s="307" t="s">
        <v>107</v>
      </c>
      <c r="M88" s="308"/>
      <c r="N88" s="314"/>
      <c r="O88" s="315"/>
      <c r="P88" s="307" t="s">
        <v>108</v>
      </c>
      <c r="Q88" s="308"/>
      <c r="R88" s="314"/>
      <c r="S88" s="315"/>
      <c r="T88" s="307" t="s">
        <v>109</v>
      </c>
      <c r="U88" s="308"/>
      <c r="V88" s="314"/>
      <c r="W88" s="315"/>
      <c r="X88" s="307" t="s">
        <v>110</v>
      </c>
      <c r="Y88" s="308"/>
      <c r="Z88" s="314"/>
      <c r="AA88" s="315"/>
      <c r="AB88" s="307" t="s">
        <v>111</v>
      </c>
      <c r="AC88" s="308"/>
      <c r="AD88" s="314"/>
      <c r="AE88" s="315"/>
      <c r="AF88" s="307" t="s">
        <v>112</v>
      </c>
      <c r="AG88" s="308"/>
      <c r="AH88" s="121"/>
      <c r="AI88" s="122"/>
      <c r="AJ88" s="122"/>
      <c r="AK88" s="134" t="s">
        <v>113</v>
      </c>
      <c r="AL88" s="135"/>
      <c r="AM88" s="121"/>
      <c r="AN88" s="122"/>
      <c r="AO88" s="122"/>
      <c r="AP88" s="134" t="s">
        <v>114</v>
      </c>
      <c r="AQ88" s="135"/>
      <c r="AR88" s="121"/>
      <c r="AS88" s="122"/>
      <c r="AT88" s="122"/>
      <c r="AU88" s="134" t="s">
        <v>115</v>
      </c>
      <c r="AV88" s="135"/>
      <c r="AW88" s="121"/>
      <c r="AX88" s="122"/>
      <c r="AY88" s="122"/>
      <c r="AZ88" s="134" t="s">
        <v>116</v>
      </c>
      <c r="BA88" s="135"/>
      <c r="BB88" s="121"/>
      <c r="BC88" s="122"/>
      <c r="BD88" s="122"/>
      <c r="BE88" s="134" t="s">
        <v>117</v>
      </c>
      <c r="BF88" s="135"/>
    </row>
    <row r="89" spans="1:58" ht="15.9" customHeight="1">
      <c r="A89" s="162"/>
      <c r="B89" s="163"/>
      <c r="C89" s="127"/>
      <c r="D89" s="128"/>
      <c r="E89" s="169" t="s">
        <v>317</v>
      </c>
      <c r="F89" s="170"/>
      <c r="G89" s="170"/>
      <c r="H89" s="170"/>
      <c r="I89" s="171"/>
      <c r="J89" s="316">
        <f>LOOKUP(BN64,{0,1,3,4,5,6,8,9},{0,2.17,4.33,"BŁĄD",2.17,"BŁĄD","BŁĄD","BŁĄD"})</f>
        <v>0</v>
      </c>
      <c r="K89" s="317"/>
      <c r="L89" s="35"/>
      <c r="M89" s="36"/>
      <c r="N89" s="316">
        <f>LOOKUP(BN64,{0,1,3,4,5,6,8,9},{0,2.17,4.33,"BŁĄD",2.17,"BŁĄD","BŁĄD","BŁĄD"})</f>
        <v>0</v>
      </c>
      <c r="O89" s="317"/>
      <c r="P89" s="35"/>
      <c r="Q89" s="36"/>
      <c r="R89" s="316">
        <f>LOOKUP(BN64,{0,1,3,4,5,6,8,9},{0,2.17,4.33,"BŁĄD",2.17,"BŁĄD","BŁĄD","BŁĄD"})</f>
        <v>0</v>
      </c>
      <c r="S89" s="317"/>
      <c r="T89" s="35"/>
      <c r="U89" s="36"/>
      <c r="V89" s="316">
        <f>LOOKUP(BN64,{0,1,3,4,5,6,8,9},{0,2.17,4.33,"BŁĄD",2.17,"BŁĄD","BŁĄD","BŁĄD"})</f>
        <v>0</v>
      </c>
      <c r="W89" s="317"/>
      <c r="X89" s="37"/>
      <c r="Y89" s="36"/>
      <c r="Z89" s="316">
        <f>LOOKUP(BN64,{0,1,3,4,5,6,8,9},{0,2.17,4.33,"BŁĄD",2.17,"BŁĄD","BŁĄD","BŁĄD"})</f>
        <v>0</v>
      </c>
      <c r="AA89" s="317"/>
      <c r="AB89" s="37"/>
      <c r="AC89" s="36"/>
      <c r="AD89" s="316">
        <f>LOOKUP(BN64,{0,1,3,4,5,6,8,9},{0,2.17,4.33,"BŁĄD",2.17,"BŁĄD","BŁĄD","BŁĄD"})</f>
        <v>0</v>
      </c>
      <c r="AE89" s="317"/>
      <c r="AF89" s="37"/>
      <c r="AG89" s="36"/>
      <c r="AH89" s="136"/>
      <c r="AI89" s="137"/>
      <c r="AJ89" s="137"/>
      <c r="AK89" s="34"/>
      <c r="AL89" s="11"/>
      <c r="AM89" s="136">
        <f>LOOKUP(BN64,{0,1,3,4,5,6,8,9},{0,2.17,4.33,"BŁĄD",2.17,"BŁĄD","BŁĄD","BŁĄD"})</f>
        <v>0</v>
      </c>
      <c r="AN89" s="137"/>
      <c r="AO89" s="137"/>
      <c r="AP89" s="34"/>
      <c r="AQ89" s="11"/>
      <c r="AR89" s="136">
        <f>LOOKUP(BN64,{0,1,3,4,5,6,8,9},{0,2.17,4.33,"BŁĄD",2.17,"BŁĄD","BŁĄD","BŁĄD"})</f>
        <v>0</v>
      </c>
      <c r="AS89" s="137"/>
      <c r="AT89" s="137"/>
      <c r="AU89" s="34"/>
      <c r="AV89" s="11"/>
      <c r="AW89" s="136">
        <f>LOOKUP(BN64,{0,1,3,4,5,6,8,9},{0,2.17,4.33,"BŁĄD",2.17,"BŁĄD","BŁĄD","BŁĄD"})</f>
        <v>0</v>
      </c>
      <c r="AX89" s="137"/>
      <c r="AY89" s="137"/>
      <c r="AZ89" s="34"/>
      <c r="BA89" s="11"/>
      <c r="BB89" s="136">
        <f>LOOKUP(BN64,{0,1,3,4,5,6,8,9},{0,2.17,4.33,"BŁĄD",2.17,"BŁĄD","BŁĄD","BŁĄD"})</f>
        <v>0</v>
      </c>
      <c r="BC89" s="137"/>
      <c r="BD89" s="137"/>
      <c r="BE89" s="34"/>
      <c r="BF89" s="11"/>
    </row>
    <row r="90" spans="1:58" ht="15.9" customHeight="1">
      <c r="A90" s="162"/>
      <c r="B90" s="163"/>
      <c r="C90" s="129"/>
      <c r="D90" s="130"/>
      <c r="E90" s="116" t="s">
        <v>142</v>
      </c>
      <c r="F90" s="117"/>
      <c r="G90" s="117"/>
      <c r="H90" s="117"/>
      <c r="I90" s="118"/>
      <c r="J90" s="318"/>
      <c r="K90" s="319"/>
      <c r="L90" s="307" t="s">
        <v>119</v>
      </c>
      <c r="M90" s="308"/>
      <c r="N90" s="318"/>
      <c r="O90" s="319"/>
      <c r="P90" s="307" t="s">
        <v>120</v>
      </c>
      <c r="Q90" s="308"/>
      <c r="R90" s="318"/>
      <c r="S90" s="319"/>
      <c r="T90" s="307" t="s">
        <v>121</v>
      </c>
      <c r="U90" s="308"/>
      <c r="V90" s="318"/>
      <c r="W90" s="319"/>
      <c r="X90" s="307" t="s">
        <v>122</v>
      </c>
      <c r="Y90" s="308"/>
      <c r="Z90" s="318"/>
      <c r="AA90" s="319"/>
      <c r="AB90" s="307" t="s">
        <v>123</v>
      </c>
      <c r="AC90" s="308"/>
      <c r="AD90" s="318"/>
      <c r="AE90" s="319"/>
      <c r="AF90" s="307" t="s">
        <v>124</v>
      </c>
      <c r="AG90" s="308"/>
      <c r="AH90" s="138"/>
      <c r="AI90" s="139"/>
      <c r="AJ90" s="139"/>
      <c r="AK90" s="134" t="s">
        <v>125</v>
      </c>
      <c r="AL90" s="135"/>
      <c r="AM90" s="138"/>
      <c r="AN90" s="139"/>
      <c r="AO90" s="139"/>
      <c r="AP90" s="134" t="s">
        <v>126</v>
      </c>
      <c r="AQ90" s="135"/>
      <c r="AR90" s="138"/>
      <c r="AS90" s="139"/>
      <c r="AT90" s="139"/>
      <c r="AU90" s="134" t="s">
        <v>127</v>
      </c>
      <c r="AV90" s="135"/>
      <c r="AW90" s="138"/>
      <c r="AX90" s="139"/>
      <c r="AY90" s="139"/>
      <c r="AZ90" s="134" t="s">
        <v>128</v>
      </c>
      <c r="BA90" s="135"/>
      <c r="BB90" s="138"/>
      <c r="BC90" s="139"/>
      <c r="BD90" s="139"/>
      <c r="BE90" s="134" t="s">
        <v>129</v>
      </c>
      <c r="BF90" s="135"/>
    </row>
    <row r="91" spans="1:58" ht="15.9" customHeight="1">
      <c r="A91" s="162"/>
      <c r="B91" s="163"/>
      <c r="C91" s="109"/>
      <c r="D91" s="110"/>
      <c r="E91" s="113" t="s">
        <v>361</v>
      </c>
      <c r="F91" s="114"/>
      <c r="G91" s="114"/>
      <c r="H91" s="114"/>
      <c r="I91" s="115"/>
      <c r="J91" s="320">
        <f>ROUND(J85*J87*J89,2)</f>
        <v>0</v>
      </c>
      <c r="K91" s="321"/>
      <c r="L91" s="321"/>
      <c r="M91" s="322"/>
      <c r="N91" s="320">
        <f t="shared" ref="N91" si="17">ROUND(N85*N87*N89,2)</f>
        <v>0</v>
      </c>
      <c r="O91" s="321"/>
      <c r="P91" s="321"/>
      <c r="Q91" s="322"/>
      <c r="R91" s="320">
        <f t="shared" ref="R91" si="18">ROUND(R85*R87*R89,2)</f>
        <v>0</v>
      </c>
      <c r="S91" s="321"/>
      <c r="T91" s="321"/>
      <c r="U91" s="322"/>
      <c r="V91" s="320">
        <f t="shared" ref="V91" si="19">ROUND(V85*V87*V89,2)</f>
        <v>0</v>
      </c>
      <c r="W91" s="321"/>
      <c r="X91" s="321"/>
      <c r="Y91" s="322"/>
      <c r="Z91" s="320">
        <f t="shared" ref="Z91" si="20">ROUND(Z85*Z87*Z89,2)</f>
        <v>0</v>
      </c>
      <c r="AA91" s="321"/>
      <c r="AB91" s="321"/>
      <c r="AC91" s="322"/>
      <c r="AD91" s="320">
        <f t="shared" ref="AD91" si="21">ROUND(AD85*AD87*AD89,2)</f>
        <v>0</v>
      </c>
      <c r="AE91" s="321"/>
      <c r="AF91" s="321"/>
      <c r="AG91" s="322"/>
      <c r="AH91" s="143"/>
      <c r="AI91" s="144"/>
      <c r="AJ91" s="144"/>
      <c r="AK91" s="144"/>
      <c r="AL91" s="145"/>
      <c r="AM91" s="143">
        <f t="shared" ref="AM91" si="22">ROUND(AM85*AM87*AM89,2)</f>
        <v>0</v>
      </c>
      <c r="AN91" s="144"/>
      <c r="AO91" s="144"/>
      <c r="AP91" s="144"/>
      <c r="AQ91" s="145"/>
      <c r="AR91" s="143">
        <f t="shared" ref="AR91" si="23">ROUND(AR85*AR87*AR89,2)</f>
        <v>0</v>
      </c>
      <c r="AS91" s="144"/>
      <c r="AT91" s="144"/>
      <c r="AU91" s="144"/>
      <c r="AV91" s="145"/>
      <c r="AW91" s="143">
        <f t="shared" ref="AW91" si="24">ROUND(AW85*AW87*AW89,2)</f>
        <v>0</v>
      </c>
      <c r="AX91" s="144"/>
      <c r="AY91" s="144"/>
      <c r="AZ91" s="144"/>
      <c r="BA91" s="145"/>
      <c r="BB91" s="143">
        <f t="shared" ref="BB91" si="25">ROUND(BB85*BB87*BB89,2)</f>
        <v>0</v>
      </c>
      <c r="BC91" s="144"/>
      <c r="BD91" s="144"/>
      <c r="BE91" s="144"/>
      <c r="BF91" s="145"/>
    </row>
    <row r="92" spans="1:58" ht="15.9" customHeight="1">
      <c r="A92" s="164"/>
      <c r="B92" s="165"/>
      <c r="C92" s="111"/>
      <c r="D92" s="112"/>
      <c r="E92" s="123" t="s">
        <v>245</v>
      </c>
      <c r="F92" s="124"/>
      <c r="G92" s="124"/>
      <c r="H92" s="124"/>
      <c r="I92" s="38" t="s">
        <v>246</v>
      </c>
      <c r="J92" s="82"/>
      <c r="K92" s="83"/>
      <c r="L92" s="307" t="s">
        <v>131</v>
      </c>
      <c r="M92" s="308"/>
      <c r="N92" s="82"/>
      <c r="O92" s="83"/>
      <c r="P92" s="307" t="s">
        <v>132</v>
      </c>
      <c r="Q92" s="308"/>
      <c r="R92" s="82"/>
      <c r="S92" s="83"/>
      <c r="T92" s="307" t="s">
        <v>133</v>
      </c>
      <c r="U92" s="308"/>
      <c r="V92" s="84"/>
      <c r="W92" s="85"/>
      <c r="X92" s="307" t="s">
        <v>134</v>
      </c>
      <c r="Y92" s="308"/>
      <c r="Z92" s="84"/>
      <c r="AA92" s="85"/>
      <c r="AB92" s="307" t="s">
        <v>135</v>
      </c>
      <c r="AC92" s="308"/>
      <c r="AD92" s="84"/>
      <c r="AE92" s="85"/>
      <c r="AF92" s="307" t="s">
        <v>136</v>
      </c>
      <c r="AG92" s="308"/>
      <c r="AH92" s="77"/>
      <c r="AI92" s="78"/>
      <c r="AJ92" s="78"/>
      <c r="AK92" s="134" t="s">
        <v>137</v>
      </c>
      <c r="AL92" s="135"/>
      <c r="AM92" s="77"/>
      <c r="AN92" s="78"/>
      <c r="AO92" s="78"/>
      <c r="AP92" s="134" t="s">
        <v>138</v>
      </c>
      <c r="AQ92" s="135"/>
      <c r="AR92" s="77"/>
      <c r="AS92" s="78"/>
      <c r="AT92" s="78"/>
      <c r="AU92" s="134" t="s">
        <v>139</v>
      </c>
      <c r="AV92" s="135"/>
      <c r="AW92" s="77"/>
      <c r="AX92" s="78"/>
      <c r="AY92" s="78"/>
      <c r="AZ92" s="134" t="s">
        <v>140</v>
      </c>
      <c r="BA92" s="135"/>
      <c r="BB92" s="77"/>
      <c r="BC92" s="78"/>
      <c r="BD92" s="78"/>
      <c r="BE92" s="134" t="s">
        <v>141</v>
      </c>
      <c r="BF92" s="135"/>
    </row>
    <row r="93" spans="1:58" ht="15.9" customHeight="1">
      <c r="A93" s="160" t="s">
        <v>359</v>
      </c>
      <c r="B93" s="161"/>
      <c r="C93" s="156"/>
      <c r="D93" s="157"/>
      <c r="E93" s="166" t="s">
        <v>319</v>
      </c>
      <c r="F93" s="167"/>
      <c r="G93" s="167"/>
      <c r="H93" s="167"/>
      <c r="I93" s="168"/>
      <c r="J93" s="140">
        <f>IF(B50="x",10.2,0)</f>
        <v>0</v>
      </c>
      <c r="K93" s="141"/>
      <c r="L93" s="141"/>
      <c r="M93" s="142"/>
      <c r="N93" s="140">
        <f>IF(B50="x",20.4,0)</f>
        <v>0</v>
      </c>
      <c r="O93" s="141"/>
      <c r="P93" s="141"/>
      <c r="Q93" s="142"/>
      <c r="R93" s="140">
        <f>IF(B50="x",40.8,0)</f>
        <v>0</v>
      </c>
      <c r="S93" s="141"/>
      <c r="T93" s="141"/>
      <c r="U93" s="142"/>
      <c r="V93" s="140">
        <f>IF(B50="x",61.2,0)</f>
        <v>0</v>
      </c>
      <c r="W93" s="141"/>
      <c r="X93" s="141"/>
      <c r="Y93" s="142"/>
      <c r="Z93" s="140">
        <f>IF(B50="x",112.2,0)</f>
        <v>0</v>
      </c>
      <c r="AA93" s="141"/>
      <c r="AB93" s="141"/>
      <c r="AC93" s="142"/>
      <c r="AD93" s="140">
        <f>IF(B50="x",187,0)</f>
        <v>0</v>
      </c>
      <c r="AE93" s="141"/>
      <c r="AF93" s="141"/>
      <c r="AG93" s="142"/>
      <c r="AH93" s="140"/>
      <c r="AI93" s="141"/>
      <c r="AJ93" s="141"/>
      <c r="AK93" s="141"/>
      <c r="AL93" s="142"/>
      <c r="AM93" s="140">
        <f>IF(B50="x",850,0)</f>
        <v>0</v>
      </c>
      <c r="AN93" s="141"/>
      <c r="AO93" s="141"/>
      <c r="AP93" s="141"/>
      <c r="AQ93" s="142"/>
      <c r="AR93" s="140">
        <f>IF(B50="x",1190,0)</f>
        <v>0</v>
      </c>
      <c r="AS93" s="141"/>
      <c r="AT93" s="141"/>
      <c r="AU93" s="141"/>
      <c r="AV93" s="142"/>
      <c r="AW93" s="140">
        <f>IF(B50="x",2550,0)</f>
        <v>0</v>
      </c>
      <c r="AX93" s="141"/>
      <c r="AY93" s="141"/>
      <c r="AZ93" s="141"/>
      <c r="BA93" s="142"/>
      <c r="BB93" s="140">
        <f>IF(B50="x",6120,0)</f>
        <v>0</v>
      </c>
      <c r="BC93" s="141"/>
      <c r="BD93" s="141"/>
      <c r="BE93" s="141"/>
      <c r="BF93" s="142"/>
    </row>
    <row r="94" spans="1:58" ht="15.9" customHeight="1">
      <c r="A94" s="162"/>
      <c r="B94" s="163"/>
      <c r="C94" s="158"/>
      <c r="D94" s="159"/>
      <c r="E94" s="116" t="s">
        <v>165</v>
      </c>
      <c r="F94" s="117"/>
      <c r="G94" s="117"/>
      <c r="H94" s="117"/>
      <c r="I94" s="118"/>
      <c r="J94" s="80"/>
      <c r="K94" s="81"/>
      <c r="L94" s="134" t="s">
        <v>143</v>
      </c>
      <c r="M94" s="135"/>
      <c r="N94" s="80"/>
      <c r="O94" s="81"/>
      <c r="P94" s="134" t="s">
        <v>144</v>
      </c>
      <c r="Q94" s="135"/>
      <c r="R94" s="80"/>
      <c r="S94" s="81"/>
      <c r="T94" s="134" t="s">
        <v>145</v>
      </c>
      <c r="U94" s="135"/>
      <c r="V94" s="77"/>
      <c r="W94" s="78"/>
      <c r="X94" s="134" t="s">
        <v>146</v>
      </c>
      <c r="Y94" s="135"/>
      <c r="Z94" s="77"/>
      <c r="AA94" s="78"/>
      <c r="AB94" s="134" t="s">
        <v>147</v>
      </c>
      <c r="AC94" s="135"/>
      <c r="AD94" s="77"/>
      <c r="AE94" s="78"/>
      <c r="AF94" s="134" t="s">
        <v>148</v>
      </c>
      <c r="AG94" s="135"/>
      <c r="AH94" s="77"/>
      <c r="AI94" s="78"/>
      <c r="AJ94" s="78"/>
      <c r="AK94" s="134" t="s">
        <v>149</v>
      </c>
      <c r="AL94" s="135"/>
      <c r="AM94" s="77"/>
      <c r="AN94" s="78"/>
      <c r="AO94" s="78"/>
      <c r="AP94" s="134" t="s">
        <v>150</v>
      </c>
      <c r="AQ94" s="135"/>
      <c r="AR94" s="77"/>
      <c r="AS94" s="78"/>
      <c r="AT94" s="78"/>
      <c r="AU94" s="134" t="s">
        <v>151</v>
      </c>
      <c r="AV94" s="135"/>
      <c r="AW94" s="77"/>
      <c r="AX94" s="78"/>
      <c r="AY94" s="78"/>
      <c r="AZ94" s="134" t="s">
        <v>152</v>
      </c>
      <c r="BA94" s="135"/>
      <c r="BB94" s="77"/>
      <c r="BC94" s="78"/>
      <c r="BD94" s="78"/>
      <c r="BE94" s="134" t="s">
        <v>153</v>
      </c>
      <c r="BF94" s="135"/>
    </row>
    <row r="95" spans="1:58" ht="15.9" customHeight="1">
      <c r="A95" s="162"/>
      <c r="B95" s="163"/>
      <c r="C95" s="125" t="s">
        <v>34</v>
      </c>
      <c r="D95" s="126"/>
      <c r="E95" s="131" t="s">
        <v>35</v>
      </c>
      <c r="F95" s="132"/>
      <c r="G95" s="132"/>
      <c r="H95" s="132"/>
      <c r="I95" s="133"/>
      <c r="J95" s="119"/>
      <c r="K95" s="120"/>
      <c r="L95" s="42"/>
      <c r="M95" s="11"/>
      <c r="N95" s="119"/>
      <c r="O95" s="120"/>
      <c r="P95" s="42"/>
      <c r="Q95" s="11"/>
      <c r="R95" s="119"/>
      <c r="S95" s="120"/>
      <c r="T95" s="42"/>
      <c r="U95" s="11"/>
      <c r="V95" s="119"/>
      <c r="W95" s="120"/>
      <c r="X95" s="43"/>
      <c r="Y95" s="11"/>
      <c r="Z95" s="119"/>
      <c r="AA95" s="120"/>
      <c r="AB95" s="43"/>
      <c r="AC95" s="11"/>
      <c r="AD95" s="119"/>
      <c r="AE95" s="120"/>
      <c r="AF95" s="43"/>
      <c r="AG95" s="11"/>
      <c r="AH95" s="119"/>
      <c r="AI95" s="120"/>
      <c r="AJ95" s="120"/>
      <c r="AK95" s="43"/>
      <c r="AL95" s="11"/>
      <c r="AM95" s="119"/>
      <c r="AN95" s="120"/>
      <c r="AO95" s="120"/>
      <c r="AP95" s="43"/>
      <c r="AQ95" s="11"/>
      <c r="AR95" s="119"/>
      <c r="AS95" s="120"/>
      <c r="AT95" s="120"/>
      <c r="AU95" s="43"/>
      <c r="AV95" s="11"/>
      <c r="AW95" s="119"/>
      <c r="AX95" s="120"/>
      <c r="AY95" s="120"/>
      <c r="AZ95" s="43"/>
      <c r="BA95" s="11"/>
      <c r="BB95" s="119"/>
      <c r="BC95" s="120"/>
      <c r="BD95" s="120"/>
      <c r="BE95" s="43"/>
      <c r="BF95" s="11"/>
    </row>
    <row r="96" spans="1:58" ht="15.9" customHeight="1">
      <c r="A96" s="162"/>
      <c r="B96" s="163"/>
      <c r="C96" s="127"/>
      <c r="D96" s="128"/>
      <c r="E96" s="116" t="s">
        <v>177</v>
      </c>
      <c r="F96" s="117"/>
      <c r="G96" s="117"/>
      <c r="H96" s="117"/>
      <c r="I96" s="118"/>
      <c r="J96" s="121"/>
      <c r="K96" s="122"/>
      <c r="L96" s="134" t="s">
        <v>154</v>
      </c>
      <c r="M96" s="135"/>
      <c r="N96" s="121"/>
      <c r="O96" s="122"/>
      <c r="P96" s="134" t="s">
        <v>155</v>
      </c>
      <c r="Q96" s="135"/>
      <c r="R96" s="121"/>
      <c r="S96" s="122"/>
      <c r="T96" s="134" t="s">
        <v>156</v>
      </c>
      <c r="U96" s="135"/>
      <c r="V96" s="121"/>
      <c r="W96" s="122"/>
      <c r="X96" s="134" t="s">
        <v>157</v>
      </c>
      <c r="Y96" s="135"/>
      <c r="Z96" s="121"/>
      <c r="AA96" s="122"/>
      <c r="AB96" s="134" t="s">
        <v>158</v>
      </c>
      <c r="AC96" s="135"/>
      <c r="AD96" s="121"/>
      <c r="AE96" s="122"/>
      <c r="AF96" s="134" t="s">
        <v>159</v>
      </c>
      <c r="AG96" s="135"/>
      <c r="AH96" s="121"/>
      <c r="AI96" s="122"/>
      <c r="AJ96" s="122"/>
      <c r="AK96" s="134" t="s">
        <v>160</v>
      </c>
      <c r="AL96" s="135"/>
      <c r="AM96" s="121"/>
      <c r="AN96" s="122"/>
      <c r="AO96" s="122"/>
      <c r="AP96" s="134" t="s">
        <v>161</v>
      </c>
      <c r="AQ96" s="135"/>
      <c r="AR96" s="121"/>
      <c r="AS96" s="122"/>
      <c r="AT96" s="122"/>
      <c r="AU96" s="134" t="s">
        <v>162</v>
      </c>
      <c r="AV96" s="135"/>
      <c r="AW96" s="121"/>
      <c r="AX96" s="122"/>
      <c r="AY96" s="122"/>
      <c r="AZ96" s="134" t="s">
        <v>163</v>
      </c>
      <c r="BA96" s="135"/>
      <c r="BB96" s="121"/>
      <c r="BC96" s="122"/>
      <c r="BD96" s="122"/>
      <c r="BE96" s="134" t="s">
        <v>164</v>
      </c>
      <c r="BF96" s="135"/>
    </row>
    <row r="97" spans="1:58" ht="15.9" customHeight="1">
      <c r="A97" s="162"/>
      <c r="B97" s="163"/>
      <c r="C97" s="127"/>
      <c r="D97" s="128"/>
      <c r="E97" s="169" t="s">
        <v>317</v>
      </c>
      <c r="F97" s="170"/>
      <c r="G97" s="170"/>
      <c r="H97" s="170"/>
      <c r="I97" s="171"/>
      <c r="J97" s="136">
        <f>LOOKUP(BN64,{0,1,3,4,5,6,8,9},{0,1.08,4.33,"BŁĄD",2.17,"BŁĄD","BŁĄD","BŁĄD"})</f>
        <v>0</v>
      </c>
      <c r="K97" s="137"/>
      <c r="L97" s="42"/>
      <c r="M97" s="11"/>
      <c r="N97" s="136">
        <f>LOOKUP(BN64,{0,1,3,4,5,6,8,9},{0,1.08,4.33,"BŁĄD",2.17,"BŁĄD","BŁĄD","BŁĄD"})</f>
        <v>0</v>
      </c>
      <c r="O97" s="137"/>
      <c r="P97" s="42"/>
      <c r="Q97" s="11"/>
      <c r="R97" s="136">
        <f>LOOKUP(BN64,{0,1,3,4,5,6,8,9},{0,1.08,4.33,"BŁĄD",2.17,"BŁĄD","BŁĄD","BŁĄD"})</f>
        <v>0</v>
      </c>
      <c r="S97" s="137"/>
      <c r="T97" s="42"/>
      <c r="U97" s="11"/>
      <c r="V97" s="136">
        <f>LOOKUP(BN64,{0,1,3,4,5,6,8,9},{0,1.08,4.33,"BŁĄD",2.17,"BŁĄD","BŁĄD","BŁĄD"})</f>
        <v>0</v>
      </c>
      <c r="W97" s="137"/>
      <c r="X97" s="43"/>
      <c r="Y97" s="11"/>
      <c r="Z97" s="136">
        <f>LOOKUP(BN64,{0,1,3,4,5,6,8,9},{0,1.08,4.33,"BŁĄD",2.17,"BŁĄD","BŁĄD","BŁĄD"})</f>
        <v>0</v>
      </c>
      <c r="AA97" s="137"/>
      <c r="AB97" s="43"/>
      <c r="AC97" s="11"/>
      <c r="AD97" s="136">
        <f>LOOKUP(BN64,{0,1,3,4,5,6,8,9},{0,1.08,4.33,"BŁĄD",2.17,"BŁĄD","BŁĄD","BŁĄD"})</f>
        <v>0</v>
      </c>
      <c r="AE97" s="137"/>
      <c r="AF97" s="43"/>
      <c r="AG97" s="11"/>
      <c r="AH97" s="136"/>
      <c r="AI97" s="137"/>
      <c r="AJ97" s="137"/>
      <c r="AK97" s="43"/>
      <c r="AL97" s="11"/>
      <c r="AM97" s="136">
        <f>LOOKUP(BN64,{0,1,3,4,5,6,8,9},{0,1.08,4.33,"BŁĄD",2.17,"BŁĄD","BŁĄD","BŁĄD"})</f>
        <v>0</v>
      </c>
      <c r="AN97" s="137"/>
      <c r="AO97" s="137"/>
      <c r="AP97" s="43"/>
      <c r="AQ97" s="11"/>
      <c r="AR97" s="136">
        <f>LOOKUP(BN64,{0,1,3,4,5,6,8,9},{0,1.08,4.33,"BŁĄD",2.17,"BŁĄD","BŁĄD","BŁĄD"})</f>
        <v>0</v>
      </c>
      <c r="AS97" s="137"/>
      <c r="AT97" s="137"/>
      <c r="AU97" s="43"/>
      <c r="AV97" s="11"/>
      <c r="AW97" s="136">
        <f>LOOKUP(BN64,{0,1,3,4,5,6,8,9},{0,1.08,4.33,"BŁĄD",2.17,"BŁĄD","BŁĄD","BŁĄD"})</f>
        <v>0</v>
      </c>
      <c r="AX97" s="137"/>
      <c r="AY97" s="137"/>
      <c r="AZ97" s="43"/>
      <c r="BA97" s="11"/>
      <c r="BB97" s="136">
        <f>LOOKUP(BN64,{0,1,3,4,5,6,8,9},{0,1.08,4.33,"BŁĄD",2.17,"BŁĄD","BŁĄD","BŁĄD"})</f>
        <v>0</v>
      </c>
      <c r="BC97" s="137"/>
      <c r="BD97" s="137"/>
      <c r="BE97" s="43"/>
      <c r="BF97" s="11"/>
    </row>
    <row r="98" spans="1:58" ht="15.9" customHeight="1">
      <c r="A98" s="162"/>
      <c r="B98" s="163"/>
      <c r="C98" s="129"/>
      <c r="D98" s="130"/>
      <c r="E98" s="116" t="s">
        <v>189</v>
      </c>
      <c r="F98" s="117"/>
      <c r="G98" s="117"/>
      <c r="H98" s="117"/>
      <c r="I98" s="118"/>
      <c r="J98" s="138"/>
      <c r="K98" s="139"/>
      <c r="L98" s="134" t="s">
        <v>166</v>
      </c>
      <c r="M98" s="135"/>
      <c r="N98" s="138"/>
      <c r="O98" s="139"/>
      <c r="P98" s="134" t="s">
        <v>167</v>
      </c>
      <c r="Q98" s="135"/>
      <c r="R98" s="138"/>
      <c r="S98" s="139"/>
      <c r="T98" s="134" t="s">
        <v>168</v>
      </c>
      <c r="U98" s="135"/>
      <c r="V98" s="138"/>
      <c r="W98" s="139"/>
      <c r="X98" s="134" t="s">
        <v>169</v>
      </c>
      <c r="Y98" s="135"/>
      <c r="Z98" s="138"/>
      <c r="AA98" s="139"/>
      <c r="AB98" s="134" t="s">
        <v>170</v>
      </c>
      <c r="AC98" s="135"/>
      <c r="AD98" s="138"/>
      <c r="AE98" s="139"/>
      <c r="AF98" s="134" t="s">
        <v>171</v>
      </c>
      <c r="AG98" s="135"/>
      <c r="AH98" s="138"/>
      <c r="AI98" s="139"/>
      <c r="AJ98" s="139"/>
      <c r="AK98" s="134" t="s">
        <v>172</v>
      </c>
      <c r="AL98" s="135"/>
      <c r="AM98" s="138"/>
      <c r="AN98" s="139"/>
      <c r="AO98" s="139"/>
      <c r="AP98" s="134" t="s">
        <v>173</v>
      </c>
      <c r="AQ98" s="135"/>
      <c r="AR98" s="138"/>
      <c r="AS98" s="139"/>
      <c r="AT98" s="139"/>
      <c r="AU98" s="134" t="s">
        <v>174</v>
      </c>
      <c r="AV98" s="135"/>
      <c r="AW98" s="138"/>
      <c r="AX98" s="139"/>
      <c r="AY98" s="139"/>
      <c r="AZ98" s="134" t="s">
        <v>175</v>
      </c>
      <c r="BA98" s="135"/>
      <c r="BB98" s="138"/>
      <c r="BC98" s="139"/>
      <c r="BD98" s="139"/>
      <c r="BE98" s="134" t="s">
        <v>176</v>
      </c>
      <c r="BF98" s="135"/>
    </row>
    <row r="99" spans="1:58" ht="15.9" customHeight="1">
      <c r="A99" s="162"/>
      <c r="B99" s="163"/>
      <c r="C99" s="109"/>
      <c r="D99" s="110"/>
      <c r="E99" s="113" t="s">
        <v>361</v>
      </c>
      <c r="F99" s="114"/>
      <c r="G99" s="114"/>
      <c r="H99" s="114"/>
      <c r="I99" s="115"/>
      <c r="J99" s="143">
        <f>ROUND(J93*J95*J97,2)</f>
        <v>0</v>
      </c>
      <c r="K99" s="144"/>
      <c r="L99" s="144"/>
      <c r="M99" s="145"/>
      <c r="N99" s="143">
        <f t="shared" ref="N99" si="26">ROUND(N93*N95*N97,2)</f>
        <v>0</v>
      </c>
      <c r="O99" s="144"/>
      <c r="P99" s="144"/>
      <c r="Q99" s="145"/>
      <c r="R99" s="143">
        <f t="shared" ref="R99" si="27">ROUND(R93*R95*R97,2)</f>
        <v>0</v>
      </c>
      <c r="S99" s="144"/>
      <c r="T99" s="144"/>
      <c r="U99" s="145"/>
      <c r="V99" s="143">
        <f t="shared" ref="V99" si="28">ROUND(V93*V95*V97,2)</f>
        <v>0</v>
      </c>
      <c r="W99" s="144"/>
      <c r="X99" s="144"/>
      <c r="Y99" s="145"/>
      <c r="Z99" s="143">
        <f t="shared" ref="Z99" si="29">ROUND(Z93*Z95*Z97,2)</f>
        <v>0</v>
      </c>
      <c r="AA99" s="144"/>
      <c r="AB99" s="144"/>
      <c r="AC99" s="145"/>
      <c r="AD99" s="143">
        <f t="shared" ref="AD99" si="30">ROUND(AD93*AD95*AD97,2)</f>
        <v>0</v>
      </c>
      <c r="AE99" s="144"/>
      <c r="AF99" s="144"/>
      <c r="AG99" s="145"/>
      <c r="AH99" s="143"/>
      <c r="AI99" s="144"/>
      <c r="AJ99" s="144"/>
      <c r="AK99" s="144"/>
      <c r="AL99" s="145"/>
      <c r="AM99" s="143">
        <f t="shared" ref="AM99" si="31">ROUND(AM93*AM95*AM97,2)</f>
        <v>0</v>
      </c>
      <c r="AN99" s="144"/>
      <c r="AO99" s="144"/>
      <c r="AP99" s="144"/>
      <c r="AQ99" s="145"/>
      <c r="AR99" s="143">
        <f t="shared" ref="AR99" si="32">ROUND(AR93*AR95*AR97,2)</f>
        <v>0</v>
      </c>
      <c r="AS99" s="144"/>
      <c r="AT99" s="144"/>
      <c r="AU99" s="144"/>
      <c r="AV99" s="145"/>
      <c r="AW99" s="143">
        <f t="shared" ref="AW99" si="33">ROUND(AW93*AW95*AW97,2)</f>
        <v>0</v>
      </c>
      <c r="AX99" s="144"/>
      <c r="AY99" s="144"/>
      <c r="AZ99" s="144"/>
      <c r="BA99" s="145"/>
      <c r="BB99" s="143">
        <f t="shared" ref="BB99" si="34">ROUND(BB93*BB95*BB97,2)</f>
        <v>0</v>
      </c>
      <c r="BC99" s="144"/>
      <c r="BD99" s="144"/>
      <c r="BE99" s="144"/>
      <c r="BF99" s="145"/>
    </row>
    <row r="100" spans="1:58" ht="15.9" customHeight="1">
      <c r="A100" s="164"/>
      <c r="B100" s="165"/>
      <c r="C100" s="111"/>
      <c r="D100" s="112"/>
      <c r="E100" s="172" t="s">
        <v>247</v>
      </c>
      <c r="F100" s="173"/>
      <c r="G100" s="173"/>
      <c r="H100" s="173"/>
      <c r="I100" s="38" t="s">
        <v>248</v>
      </c>
      <c r="J100" s="80"/>
      <c r="K100" s="81"/>
      <c r="L100" s="134" t="s">
        <v>178</v>
      </c>
      <c r="M100" s="135"/>
      <c r="N100" s="80"/>
      <c r="O100" s="81"/>
      <c r="P100" s="134" t="s">
        <v>179</v>
      </c>
      <c r="Q100" s="135"/>
      <c r="R100" s="80"/>
      <c r="S100" s="81"/>
      <c r="T100" s="134" t="s">
        <v>180</v>
      </c>
      <c r="U100" s="135"/>
      <c r="V100" s="77"/>
      <c r="W100" s="78"/>
      <c r="X100" s="134" t="s">
        <v>181</v>
      </c>
      <c r="Y100" s="135"/>
      <c r="Z100" s="77"/>
      <c r="AA100" s="78"/>
      <c r="AB100" s="134" t="s">
        <v>182</v>
      </c>
      <c r="AC100" s="135"/>
      <c r="AD100" s="77"/>
      <c r="AE100" s="78"/>
      <c r="AF100" s="134" t="s">
        <v>183</v>
      </c>
      <c r="AG100" s="135"/>
      <c r="AH100" s="77"/>
      <c r="AI100" s="78"/>
      <c r="AJ100" s="78"/>
      <c r="AK100" s="134" t="s">
        <v>184</v>
      </c>
      <c r="AL100" s="135"/>
      <c r="AM100" s="77"/>
      <c r="AN100" s="78"/>
      <c r="AO100" s="78"/>
      <c r="AP100" s="134" t="s">
        <v>185</v>
      </c>
      <c r="AQ100" s="135"/>
      <c r="AR100" s="77"/>
      <c r="AS100" s="78"/>
      <c r="AT100" s="78"/>
      <c r="AU100" s="134" t="s">
        <v>186</v>
      </c>
      <c r="AV100" s="135"/>
      <c r="AW100" s="77"/>
      <c r="AX100" s="78"/>
      <c r="AY100" s="78"/>
      <c r="AZ100" s="134" t="s">
        <v>187</v>
      </c>
      <c r="BA100" s="135"/>
      <c r="BB100" s="77"/>
      <c r="BC100" s="78"/>
      <c r="BD100" s="78"/>
      <c r="BE100" s="134" t="s">
        <v>188</v>
      </c>
      <c r="BF100" s="135"/>
    </row>
    <row r="101" spans="1:58" ht="15.9" customHeight="1">
      <c r="A101" s="160" t="s">
        <v>363</v>
      </c>
      <c r="B101" s="161"/>
      <c r="C101" s="156"/>
      <c r="D101" s="157"/>
      <c r="E101" s="166" t="s">
        <v>319</v>
      </c>
      <c r="F101" s="167"/>
      <c r="G101" s="167"/>
      <c r="H101" s="167"/>
      <c r="I101" s="168"/>
      <c r="J101" s="140">
        <f>IF(B50="x",10.2,0)</f>
        <v>0</v>
      </c>
      <c r="K101" s="141"/>
      <c r="L101" s="141"/>
      <c r="M101" s="142"/>
      <c r="N101" s="140">
        <f>IF(B50="x",20.4,0)</f>
        <v>0</v>
      </c>
      <c r="O101" s="141"/>
      <c r="P101" s="141"/>
      <c r="Q101" s="142"/>
      <c r="R101" s="140">
        <f>IF(B50="x",40.8,0)</f>
        <v>0</v>
      </c>
      <c r="S101" s="141"/>
      <c r="T101" s="141"/>
      <c r="U101" s="142"/>
      <c r="V101" s="140">
        <f>IF(B50="x",61.2,0)</f>
        <v>0</v>
      </c>
      <c r="W101" s="141"/>
      <c r="X101" s="141"/>
      <c r="Y101" s="142"/>
      <c r="Z101" s="140">
        <f>IF(B50="x",112.2,0)</f>
        <v>0</v>
      </c>
      <c r="AA101" s="141"/>
      <c r="AB101" s="141"/>
      <c r="AC101" s="142"/>
      <c r="AD101" s="140">
        <f>IF(B50="x",187,0)</f>
        <v>0</v>
      </c>
      <c r="AE101" s="141"/>
      <c r="AF101" s="141"/>
      <c r="AG101" s="142"/>
      <c r="AH101" s="140"/>
      <c r="AI101" s="141"/>
      <c r="AJ101" s="141"/>
      <c r="AK101" s="141"/>
      <c r="AL101" s="142"/>
      <c r="AM101" s="140">
        <f>IF(B50="x",850,0)</f>
        <v>0</v>
      </c>
      <c r="AN101" s="141"/>
      <c r="AO101" s="141"/>
      <c r="AP101" s="141"/>
      <c r="AQ101" s="142"/>
      <c r="AR101" s="140">
        <f>IF(B50="x",1190,0)</f>
        <v>0</v>
      </c>
      <c r="AS101" s="141"/>
      <c r="AT101" s="141"/>
      <c r="AU101" s="141"/>
      <c r="AV101" s="142"/>
      <c r="AW101" s="140">
        <f>IF(B50="x",2550,0)</f>
        <v>0</v>
      </c>
      <c r="AX101" s="141"/>
      <c r="AY101" s="141"/>
      <c r="AZ101" s="141"/>
      <c r="BA101" s="142"/>
      <c r="BB101" s="140">
        <f>IF(B50="x",6120,0)</f>
        <v>0</v>
      </c>
      <c r="BC101" s="141"/>
      <c r="BD101" s="141"/>
      <c r="BE101" s="141"/>
      <c r="BF101" s="142"/>
    </row>
    <row r="102" spans="1:58" ht="15.9" customHeight="1">
      <c r="A102" s="162"/>
      <c r="B102" s="163"/>
      <c r="C102" s="158"/>
      <c r="D102" s="159"/>
      <c r="E102" s="116" t="s">
        <v>298</v>
      </c>
      <c r="F102" s="117"/>
      <c r="G102" s="117"/>
      <c r="H102" s="117"/>
      <c r="I102" s="118"/>
      <c r="J102" s="80"/>
      <c r="K102" s="81"/>
      <c r="L102" s="134" t="s">
        <v>190</v>
      </c>
      <c r="M102" s="135"/>
      <c r="N102" s="80"/>
      <c r="O102" s="81"/>
      <c r="P102" s="134" t="s">
        <v>191</v>
      </c>
      <c r="Q102" s="135"/>
      <c r="R102" s="80"/>
      <c r="S102" s="81"/>
      <c r="T102" s="134" t="s">
        <v>192</v>
      </c>
      <c r="U102" s="135"/>
      <c r="V102" s="77"/>
      <c r="W102" s="78"/>
      <c r="X102" s="134" t="s">
        <v>193</v>
      </c>
      <c r="Y102" s="135"/>
      <c r="Z102" s="77"/>
      <c r="AA102" s="78"/>
      <c r="AB102" s="134" t="s">
        <v>194</v>
      </c>
      <c r="AC102" s="135"/>
      <c r="AD102" s="77"/>
      <c r="AE102" s="78"/>
      <c r="AF102" s="134" t="s">
        <v>195</v>
      </c>
      <c r="AG102" s="135"/>
      <c r="AH102" s="77"/>
      <c r="AI102" s="78"/>
      <c r="AJ102" s="78"/>
      <c r="AK102" s="134" t="s">
        <v>196</v>
      </c>
      <c r="AL102" s="135"/>
      <c r="AM102" s="77"/>
      <c r="AN102" s="78"/>
      <c r="AO102" s="78"/>
      <c r="AP102" s="134" t="s">
        <v>197</v>
      </c>
      <c r="AQ102" s="135"/>
      <c r="AR102" s="77"/>
      <c r="AS102" s="78"/>
      <c r="AT102" s="78"/>
      <c r="AU102" s="134" t="s">
        <v>198</v>
      </c>
      <c r="AV102" s="135"/>
      <c r="AW102" s="77"/>
      <c r="AX102" s="78"/>
      <c r="AY102" s="78"/>
      <c r="AZ102" s="134" t="s">
        <v>199</v>
      </c>
      <c r="BA102" s="135"/>
      <c r="BB102" s="77"/>
      <c r="BC102" s="78"/>
      <c r="BD102" s="78"/>
      <c r="BE102" s="134" t="s">
        <v>200</v>
      </c>
      <c r="BF102" s="135"/>
    </row>
    <row r="103" spans="1:58" ht="15.9" customHeight="1">
      <c r="A103" s="162"/>
      <c r="B103" s="163"/>
      <c r="C103" s="125" t="s">
        <v>34</v>
      </c>
      <c r="D103" s="126"/>
      <c r="E103" s="131" t="s">
        <v>35</v>
      </c>
      <c r="F103" s="132"/>
      <c r="G103" s="132"/>
      <c r="H103" s="132"/>
      <c r="I103" s="133"/>
      <c r="J103" s="119"/>
      <c r="K103" s="120"/>
      <c r="L103" s="10"/>
      <c r="M103" s="11"/>
      <c r="N103" s="119"/>
      <c r="O103" s="120"/>
      <c r="P103" s="10"/>
      <c r="Q103" s="11"/>
      <c r="R103" s="119"/>
      <c r="S103" s="120"/>
      <c r="T103" s="10"/>
      <c r="U103" s="11"/>
      <c r="V103" s="119"/>
      <c r="W103" s="120"/>
      <c r="X103" s="34"/>
      <c r="Y103" s="11"/>
      <c r="Z103" s="119"/>
      <c r="AA103" s="120"/>
      <c r="AB103" s="34"/>
      <c r="AC103" s="11"/>
      <c r="AD103" s="119"/>
      <c r="AE103" s="120"/>
      <c r="AF103" s="34"/>
      <c r="AG103" s="11"/>
      <c r="AH103" s="119"/>
      <c r="AI103" s="120"/>
      <c r="AJ103" s="120"/>
      <c r="AK103" s="34"/>
      <c r="AL103" s="11"/>
      <c r="AM103" s="119"/>
      <c r="AN103" s="120"/>
      <c r="AO103" s="120"/>
      <c r="AP103" s="34"/>
      <c r="AQ103" s="11"/>
      <c r="AR103" s="119"/>
      <c r="AS103" s="120"/>
      <c r="AT103" s="120"/>
      <c r="AU103" s="34"/>
      <c r="AV103" s="11"/>
      <c r="AW103" s="119"/>
      <c r="AX103" s="120"/>
      <c r="AY103" s="120"/>
      <c r="AZ103" s="34"/>
      <c r="BA103" s="11"/>
      <c r="BB103" s="119"/>
      <c r="BC103" s="120"/>
      <c r="BD103" s="120"/>
      <c r="BE103" s="34"/>
      <c r="BF103" s="11"/>
    </row>
    <row r="104" spans="1:58" ht="15.9" customHeight="1">
      <c r="A104" s="162"/>
      <c r="B104" s="163"/>
      <c r="C104" s="127"/>
      <c r="D104" s="128"/>
      <c r="E104" s="116" t="s">
        <v>299</v>
      </c>
      <c r="F104" s="117"/>
      <c r="G104" s="117"/>
      <c r="H104" s="117"/>
      <c r="I104" s="118"/>
      <c r="J104" s="121"/>
      <c r="K104" s="122"/>
      <c r="L104" s="134" t="s">
        <v>201</v>
      </c>
      <c r="M104" s="135"/>
      <c r="N104" s="121"/>
      <c r="O104" s="122"/>
      <c r="P104" s="134" t="s">
        <v>237</v>
      </c>
      <c r="Q104" s="135"/>
      <c r="R104" s="121"/>
      <c r="S104" s="122"/>
      <c r="T104" s="134" t="s">
        <v>238</v>
      </c>
      <c r="U104" s="135"/>
      <c r="V104" s="121"/>
      <c r="W104" s="122"/>
      <c r="X104" s="134" t="s">
        <v>239</v>
      </c>
      <c r="Y104" s="135"/>
      <c r="Z104" s="121"/>
      <c r="AA104" s="122"/>
      <c r="AB104" s="134" t="s">
        <v>252</v>
      </c>
      <c r="AC104" s="135"/>
      <c r="AD104" s="121"/>
      <c r="AE104" s="122"/>
      <c r="AF104" s="134" t="s">
        <v>253</v>
      </c>
      <c r="AG104" s="135"/>
      <c r="AH104" s="121"/>
      <c r="AI104" s="122"/>
      <c r="AJ104" s="122"/>
      <c r="AK104" s="134" t="s">
        <v>254</v>
      </c>
      <c r="AL104" s="135"/>
      <c r="AM104" s="121"/>
      <c r="AN104" s="122"/>
      <c r="AO104" s="122"/>
      <c r="AP104" s="134" t="s">
        <v>255</v>
      </c>
      <c r="AQ104" s="135"/>
      <c r="AR104" s="121"/>
      <c r="AS104" s="122"/>
      <c r="AT104" s="122"/>
      <c r="AU104" s="134" t="s">
        <v>256</v>
      </c>
      <c r="AV104" s="135"/>
      <c r="AW104" s="121"/>
      <c r="AX104" s="122"/>
      <c r="AY104" s="122"/>
      <c r="AZ104" s="134" t="s">
        <v>264</v>
      </c>
      <c r="BA104" s="135"/>
      <c r="BB104" s="121"/>
      <c r="BC104" s="122"/>
      <c r="BD104" s="122"/>
      <c r="BE104" s="134" t="s">
        <v>265</v>
      </c>
      <c r="BF104" s="135"/>
    </row>
    <row r="105" spans="1:58" ht="15.9" customHeight="1">
      <c r="A105" s="162"/>
      <c r="B105" s="163"/>
      <c r="C105" s="127"/>
      <c r="D105" s="128"/>
      <c r="E105" s="169" t="s">
        <v>317</v>
      </c>
      <c r="F105" s="170"/>
      <c r="G105" s="170"/>
      <c r="H105" s="170"/>
      <c r="I105" s="171"/>
      <c r="J105" s="323">
        <f>LOOKUP(BN64,{0,1,3,4,5,6,8,9},{0,2.17,12.99,"BŁĄD",4.33,"BŁĄD","BŁĄD","BŁĄD"})</f>
        <v>0</v>
      </c>
      <c r="K105" s="324"/>
      <c r="L105" s="10"/>
      <c r="M105" s="11"/>
      <c r="N105" s="323">
        <f>LOOKUP(BN64,{0,1,3,4,5,6,8,9},{0,2.17,12.99,"BŁĄD",4.33,"BŁĄD","BŁĄD","BŁĄD"})</f>
        <v>0</v>
      </c>
      <c r="O105" s="324"/>
      <c r="P105" s="10"/>
      <c r="Q105" s="11"/>
      <c r="R105" s="323">
        <f>LOOKUP(BN64,{0,1,3,4,5,6,8,9},{0,2.17,12.99,"BŁĄD",4.33,"BŁĄD","BŁĄD","BŁĄD"})</f>
        <v>0</v>
      </c>
      <c r="S105" s="324"/>
      <c r="T105" s="10"/>
      <c r="U105" s="11"/>
      <c r="V105" s="136">
        <f>LOOKUP(BN64,{0,1,3,4,5,6,8,9},{0,2.17,12.99,"BŁĄD",4.33,"BŁĄD","BŁĄD","BŁĄD"})</f>
        <v>0</v>
      </c>
      <c r="W105" s="137"/>
      <c r="X105" s="34"/>
      <c r="Y105" s="11"/>
      <c r="Z105" s="136">
        <f>LOOKUP(BN64,{0,1,3,4,5,6,8,9},{0,2.17,12.99,"BŁĄD",4.33,"BŁĄD","BŁĄD","BŁĄD"})</f>
        <v>0</v>
      </c>
      <c r="AA105" s="137"/>
      <c r="AB105" s="34"/>
      <c r="AC105" s="11"/>
      <c r="AD105" s="136">
        <f>LOOKUP(BN64,{0,1,3,4,5,6,8,9},{0,2.17,12.99,"BŁĄD",4.33,"BŁĄD","BŁĄD","BŁĄD"})</f>
        <v>0</v>
      </c>
      <c r="AE105" s="137"/>
      <c r="AF105" s="34"/>
      <c r="AG105" s="11"/>
      <c r="AH105" s="136"/>
      <c r="AI105" s="137"/>
      <c r="AJ105" s="137"/>
      <c r="AK105" s="34"/>
      <c r="AL105" s="11"/>
      <c r="AM105" s="136">
        <f>LOOKUP(BN64,{0,1,3,4,5,6,8,9},{0,2.17,12.99,"BŁĄD",4.33,"BŁĄD","BŁĄD","BŁĄD"})</f>
        <v>0</v>
      </c>
      <c r="AN105" s="137"/>
      <c r="AO105" s="137"/>
      <c r="AP105" s="34"/>
      <c r="AQ105" s="11"/>
      <c r="AR105" s="136">
        <f>LOOKUP(BN64,{0,1,3,4,5,6,8,9},{0,2.17,12.99,"BŁĄD",4.33,"BŁĄD","BŁĄD","BŁĄD"})</f>
        <v>0</v>
      </c>
      <c r="AS105" s="137"/>
      <c r="AT105" s="137"/>
      <c r="AU105" s="34"/>
      <c r="AV105" s="11"/>
      <c r="AW105" s="136">
        <f>LOOKUP(BN64,{0,1,3,4,5,6,8,9},{0,2.17,12.99,"BŁĄD",4.33,"BŁĄD","BŁĄD","BŁĄD"})</f>
        <v>0</v>
      </c>
      <c r="AX105" s="137"/>
      <c r="AY105" s="137"/>
      <c r="AZ105" s="34"/>
      <c r="BA105" s="11"/>
      <c r="BB105" s="136">
        <f>LOOKUP(BN64,{0,1,3,4,5,6,8,9},{0,2.17,12.99,"BŁĄD",4.33,"BŁĄD","BŁĄD","BŁĄD"})</f>
        <v>0</v>
      </c>
      <c r="BC105" s="137"/>
      <c r="BD105" s="137"/>
      <c r="BE105" s="34"/>
      <c r="BF105" s="11"/>
    </row>
    <row r="106" spans="1:58" ht="15.9" customHeight="1">
      <c r="A106" s="162"/>
      <c r="B106" s="163"/>
      <c r="C106" s="129"/>
      <c r="D106" s="130"/>
      <c r="E106" s="116" t="s">
        <v>300</v>
      </c>
      <c r="F106" s="117"/>
      <c r="G106" s="117"/>
      <c r="H106" s="117"/>
      <c r="I106" s="118"/>
      <c r="J106" s="325"/>
      <c r="K106" s="326"/>
      <c r="L106" s="134" t="s">
        <v>266</v>
      </c>
      <c r="M106" s="135"/>
      <c r="N106" s="325"/>
      <c r="O106" s="326"/>
      <c r="P106" s="134" t="s">
        <v>267</v>
      </c>
      <c r="Q106" s="135"/>
      <c r="R106" s="325"/>
      <c r="S106" s="326"/>
      <c r="T106" s="134" t="s">
        <v>268</v>
      </c>
      <c r="U106" s="135"/>
      <c r="V106" s="138"/>
      <c r="W106" s="139"/>
      <c r="X106" s="134" t="s">
        <v>269</v>
      </c>
      <c r="Y106" s="135"/>
      <c r="Z106" s="138"/>
      <c r="AA106" s="139"/>
      <c r="AB106" s="134" t="s">
        <v>270</v>
      </c>
      <c r="AC106" s="135"/>
      <c r="AD106" s="138"/>
      <c r="AE106" s="139"/>
      <c r="AF106" s="134" t="s">
        <v>271</v>
      </c>
      <c r="AG106" s="135"/>
      <c r="AH106" s="138"/>
      <c r="AI106" s="139"/>
      <c r="AJ106" s="139"/>
      <c r="AK106" s="134" t="s">
        <v>272</v>
      </c>
      <c r="AL106" s="135"/>
      <c r="AM106" s="138"/>
      <c r="AN106" s="139"/>
      <c r="AO106" s="139"/>
      <c r="AP106" s="134" t="s">
        <v>273</v>
      </c>
      <c r="AQ106" s="135"/>
      <c r="AR106" s="138"/>
      <c r="AS106" s="139"/>
      <c r="AT106" s="139"/>
      <c r="AU106" s="134" t="s">
        <v>274</v>
      </c>
      <c r="AV106" s="135"/>
      <c r="AW106" s="138"/>
      <c r="AX106" s="139"/>
      <c r="AY106" s="139"/>
      <c r="AZ106" s="134" t="s">
        <v>275</v>
      </c>
      <c r="BA106" s="135"/>
      <c r="BB106" s="138"/>
      <c r="BC106" s="139"/>
      <c r="BD106" s="139"/>
      <c r="BE106" s="134" t="s">
        <v>276</v>
      </c>
      <c r="BF106" s="135"/>
    </row>
    <row r="107" spans="1:58" ht="15.9" customHeight="1">
      <c r="A107" s="162"/>
      <c r="B107" s="163"/>
      <c r="C107" s="109"/>
      <c r="D107" s="110"/>
      <c r="E107" s="113" t="s">
        <v>361</v>
      </c>
      <c r="F107" s="114"/>
      <c r="G107" s="114"/>
      <c r="H107" s="114"/>
      <c r="I107" s="115"/>
      <c r="J107" s="143">
        <f>ROUND(J101*J103*J105,2)</f>
        <v>0</v>
      </c>
      <c r="K107" s="144"/>
      <c r="L107" s="144"/>
      <c r="M107" s="145"/>
      <c r="N107" s="143">
        <f t="shared" ref="N107" si="35">ROUND(N101*N103*N105,2)</f>
        <v>0</v>
      </c>
      <c r="O107" s="144"/>
      <c r="P107" s="144"/>
      <c r="Q107" s="145"/>
      <c r="R107" s="143">
        <f t="shared" ref="R107" si="36">ROUND(R101*R103*R105,2)</f>
        <v>0</v>
      </c>
      <c r="S107" s="144"/>
      <c r="T107" s="144"/>
      <c r="U107" s="145"/>
      <c r="V107" s="143">
        <f t="shared" ref="V107" si="37">ROUND(V101*V103*V105,2)</f>
        <v>0</v>
      </c>
      <c r="W107" s="144"/>
      <c r="X107" s="144"/>
      <c r="Y107" s="145"/>
      <c r="Z107" s="143">
        <f t="shared" ref="Z107" si="38">ROUND(Z101*Z103*Z105,2)</f>
        <v>0</v>
      </c>
      <c r="AA107" s="144"/>
      <c r="AB107" s="144"/>
      <c r="AC107" s="145"/>
      <c r="AD107" s="143">
        <f t="shared" ref="AD107" si="39">ROUND(AD101*AD103*AD105,2)</f>
        <v>0</v>
      </c>
      <c r="AE107" s="144"/>
      <c r="AF107" s="144"/>
      <c r="AG107" s="145"/>
      <c r="AH107" s="143"/>
      <c r="AI107" s="144"/>
      <c r="AJ107" s="144"/>
      <c r="AK107" s="144"/>
      <c r="AL107" s="145"/>
      <c r="AM107" s="143">
        <f t="shared" ref="AM107" si="40">ROUND(AM101*AM103*AM105,2)</f>
        <v>0</v>
      </c>
      <c r="AN107" s="144"/>
      <c r="AO107" s="144"/>
      <c r="AP107" s="144"/>
      <c r="AQ107" s="145"/>
      <c r="AR107" s="143">
        <f t="shared" ref="AR107" si="41">ROUND(AR101*AR103*AR105,2)</f>
        <v>0</v>
      </c>
      <c r="AS107" s="144"/>
      <c r="AT107" s="144"/>
      <c r="AU107" s="144"/>
      <c r="AV107" s="145"/>
      <c r="AW107" s="143">
        <f t="shared" ref="AW107" si="42">ROUND(AW101*AW103*AW105,2)</f>
        <v>0</v>
      </c>
      <c r="AX107" s="144"/>
      <c r="AY107" s="144"/>
      <c r="AZ107" s="144"/>
      <c r="BA107" s="145"/>
      <c r="BB107" s="143">
        <f t="shared" ref="BB107" si="43">ROUND(BB101*BB103*BB105,2)</f>
        <v>0</v>
      </c>
      <c r="BC107" s="144"/>
      <c r="BD107" s="144"/>
      <c r="BE107" s="144"/>
      <c r="BF107" s="145"/>
    </row>
    <row r="108" spans="1:58" ht="15.9" customHeight="1">
      <c r="A108" s="164"/>
      <c r="B108" s="165"/>
      <c r="C108" s="111"/>
      <c r="D108" s="112"/>
      <c r="E108" s="172" t="s">
        <v>302</v>
      </c>
      <c r="F108" s="173"/>
      <c r="G108" s="173"/>
      <c r="H108" s="173"/>
      <c r="I108" s="38" t="s">
        <v>301</v>
      </c>
      <c r="J108" s="80"/>
      <c r="K108" s="81"/>
      <c r="L108" s="134" t="s">
        <v>277</v>
      </c>
      <c r="M108" s="135"/>
      <c r="N108" s="80"/>
      <c r="O108" s="81"/>
      <c r="P108" s="134" t="s">
        <v>278</v>
      </c>
      <c r="Q108" s="135"/>
      <c r="R108" s="80"/>
      <c r="S108" s="81"/>
      <c r="T108" s="134" t="s">
        <v>279</v>
      </c>
      <c r="U108" s="135"/>
      <c r="V108" s="77"/>
      <c r="W108" s="78"/>
      <c r="X108" s="134" t="s">
        <v>280</v>
      </c>
      <c r="Y108" s="135"/>
      <c r="Z108" s="77"/>
      <c r="AA108" s="78"/>
      <c r="AB108" s="134" t="s">
        <v>281</v>
      </c>
      <c r="AC108" s="135"/>
      <c r="AD108" s="77"/>
      <c r="AE108" s="78"/>
      <c r="AF108" s="134" t="s">
        <v>282</v>
      </c>
      <c r="AG108" s="135"/>
      <c r="AH108" s="77"/>
      <c r="AI108" s="78"/>
      <c r="AJ108" s="78"/>
      <c r="AK108" s="134" t="s">
        <v>283</v>
      </c>
      <c r="AL108" s="135"/>
      <c r="AM108" s="77"/>
      <c r="AN108" s="78"/>
      <c r="AO108" s="78"/>
      <c r="AP108" s="134" t="s">
        <v>284</v>
      </c>
      <c r="AQ108" s="135"/>
      <c r="AR108" s="77"/>
      <c r="AS108" s="78"/>
      <c r="AT108" s="78"/>
      <c r="AU108" s="134" t="s">
        <v>285</v>
      </c>
      <c r="AV108" s="135"/>
      <c r="AW108" s="77"/>
      <c r="AX108" s="78"/>
      <c r="AY108" s="78"/>
      <c r="AZ108" s="134" t="s">
        <v>286</v>
      </c>
      <c r="BA108" s="135"/>
      <c r="BB108" s="77"/>
      <c r="BC108" s="78"/>
      <c r="BD108" s="78"/>
      <c r="BE108" s="134" t="s">
        <v>287</v>
      </c>
      <c r="BF108" s="135"/>
    </row>
    <row r="109" spans="1:58" ht="39.75" customHeight="1">
      <c r="A109" s="332" t="s">
        <v>303</v>
      </c>
      <c r="B109" s="333"/>
      <c r="C109" s="333"/>
      <c r="D109" s="333"/>
      <c r="E109" s="333"/>
      <c r="F109" s="333"/>
      <c r="G109" s="333"/>
      <c r="H109" s="333"/>
      <c r="I109" s="334"/>
      <c r="J109" s="140">
        <f>ROUND(J107+J99+J91+J83+J75,2)</f>
        <v>0</v>
      </c>
      <c r="K109" s="141"/>
      <c r="L109" s="327" t="s">
        <v>288</v>
      </c>
      <c r="M109" s="328"/>
      <c r="N109" s="140">
        <f>ROUND(N107+N99+N91+N83+N75,2)</f>
        <v>0</v>
      </c>
      <c r="O109" s="141"/>
      <c r="P109" s="327" t="s">
        <v>289</v>
      </c>
      <c r="Q109" s="328"/>
      <c r="R109" s="140">
        <f>ROUND(R107+R99+R91+R83+R75,2)</f>
        <v>0</v>
      </c>
      <c r="S109" s="141"/>
      <c r="T109" s="327" t="s">
        <v>290</v>
      </c>
      <c r="U109" s="328"/>
      <c r="V109" s="140">
        <f>ROUND(V107+V99+V91+V83+V75,2)</f>
        <v>0</v>
      </c>
      <c r="W109" s="141"/>
      <c r="X109" s="327" t="s">
        <v>291</v>
      </c>
      <c r="Y109" s="328"/>
      <c r="Z109" s="140">
        <f>ROUND(Z107+Z99+Z91+Z83+Z75,2)</f>
        <v>0</v>
      </c>
      <c r="AA109" s="141"/>
      <c r="AB109" s="327" t="s">
        <v>292</v>
      </c>
      <c r="AC109" s="328"/>
      <c r="AD109" s="140">
        <f>ROUND(AD107+AD99+AD91+AD83+AD75,2)</f>
        <v>0</v>
      </c>
      <c r="AE109" s="141"/>
      <c r="AF109" s="327" t="s">
        <v>293</v>
      </c>
      <c r="AG109" s="328"/>
      <c r="AH109" s="140"/>
      <c r="AI109" s="141"/>
      <c r="AJ109" s="141"/>
      <c r="AK109" s="327" t="s">
        <v>294</v>
      </c>
      <c r="AL109" s="328"/>
      <c r="AM109" s="140">
        <f>ROUND(AM107+AM99+AM91+AM83+AM75,2)</f>
        <v>0</v>
      </c>
      <c r="AN109" s="141"/>
      <c r="AO109" s="141"/>
      <c r="AP109" s="327" t="s">
        <v>295</v>
      </c>
      <c r="AQ109" s="328"/>
      <c r="AR109" s="140">
        <f>ROUND(AR107+AR99+AR91+AR83+AR75,20)</f>
        <v>0</v>
      </c>
      <c r="AS109" s="141"/>
      <c r="AT109" s="141"/>
      <c r="AU109" s="327" t="s">
        <v>296</v>
      </c>
      <c r="AV109" s="328"/>
      <c r="AW109" s="140">
        <f>ROUND(AW107+AW99+AW91+AW83+AW75,2)</f>
        <v>0</v>
      </c>
      <c r="AX109" s="141"/>
      <c r="AY109" s="141"/>
      <c r="AZ109" s="327" t="s">
        <v>297</v>
      </c>
      <c r="BA109" s="328"/>
      <c r="BB109" s="140">
        <f>ROUND(BB107+BB99+BB91+BB83+BB75,2)</f>
        <v>0</v>
      </c>
      <c r="BC109" s="141"/>
      <c r="BD109" s="141"/>
      <c r="BE109" s="327" t="s">
        <v>304</v>
      </c>
      <c r="BF109" s="328"/>
    </row>
    <row r="110" spans="1:58" ht="18" customHeight="1">
      <c r="A110" s="58"/>
      <c r="B110" s="58"/>
      <c r="C110" s="58"/>
      <c r="D110" s="58"/>
      <c r="E110" s="58"/>
      <c r="F110" s="58"/>
      <c r="G110" s="58"/>
      <c r="H110" s="58"/>
      <c r="I110" s="58"/>
      <c r="J110" s="46"/>
      <c r="K110" s="46"/>
      <c r="L110" s="59"/>
      <c r="M110" s="59"/>
      <c r="N110" s="46"/>
      <c r="O110" s="46"/>
      <c r="P110" s="59"/>
      <c r="Q110" s="59"/>
      <c r="R110" s="46"/>
      <c r="S110" s="46"/>
      <c r="T110" s="59"/>
      <c r="U110" s="59"/>
      <c r="V110" s="46"/>
      <c r="W110" s="46"/>
      <c r="X110" s="59"/>
      <c r="Y110" s="59"/>
      <c r="Z110" s="46"/>
      <c r="AA110" s="46"/>
      <c r="AB110" s="59"/>
      <c r="AC110" s="59"/>
      <c r="AD110" s="46"/>
      <c r="AE110" s="46"/>
      <c r="AF110" s="59"/>
      <c r="AG110" s="59"/>
      <c r="AH110" s="46"/>
      <c r="AI110" s="46"/>
      <c r="AJ110" s="46"/>
      <c r="AK110" s="59"/>
      <c r="AL110" s="59"/>
      <c r="AM110" s="46"/>
      <c r="AN110" s="46"/>
      <c r="AO110" s="46"/>
      <c r="AP110" s="59"/>
      <c r="AQ110" s="59"/>
      <c r="AR110" s="46"/>
      <c r="AS110" s="46"/>
      <c r="AT110" s="36"/>
      <c r="AU110" s="331" t="s">
        <v>336</v>
      </c>
      <c r="AV110" s="331"/>
      <c r="AW110" s="331"/>
      <c r="AX110" s="331"/>
      <c r="AY110" s="331"/>
      <c r="AZ110" s="187" t="s">
        <v>315</v>
      </c>
      <c r="BA110" s="187"/>
      <c r="BB110" s="187"/>
      <c r="BC110" s="187"/>
      <c r="BD110" s="187"/>
      <c r="BE110" s="187"/>
      <c r="BF110" s="187"/>
    </row>
    <row r="111" spans="1:58" ht="3" customHeight="1">
      <c r="A111" s="60"/>
      <c r="B111" s="61"/>
      <c r="C111" s="61"/>
      <c r="D111" s="61"/>
      <c r="E111" s="61"/>
      <c r="F111" s="61"/>
      <c r="G111" s="61"/>
      <c r="H111" s="61"/>
      <c r="I111" s="61"/>
      <c r="J111" s="33"/>
      <c r="K111" s="33"/>
      <c r="L111" s="62"/>
      <c r="M111" s="62"/>
      <c r="N111" s="33"/>
      <c r="O111" s="33"/>
      <c r="P111" s="62"/>
      <c r="Q111" s="62"/>
      <c r="R111" s="33"/>
      <c r="S111" s="33"/>
      <c r="T111" s="62"/>
      <c r="U111" s="62"/>
      <c r="V111" s="33"/>
      <c r="W111" s="33"/>
      <c r="X111" s="62"/>
      <c r="Y111" s="62"/>
      <c r="Z111" s="33"/>
      <c r="AA111" s="33"/>
      <c r="AB111" s="62"/>
      <c r="AC111" s="62"/>
      <c r="AD111" s="33"/>
      <c r="AE111" s="33"/>
      <c r="AF111" s="62"/>
      <c r="AG111" s="62"/>
      <c r="AH111" s="33"/>
      <c r="AI111" s="33"/>
      <c r="AJ111" s="33"/>
      <c r="AK111" s="62"/>
      <c r="AL111" s="62"/>
      <c r="AM111" s="33"/>
      <c r="AN111" s="33"/>
      <c r="AO111" s="33"/>
      <c r="AP111" s="62"/>
      <c r="AQ111" s="62"/>
      <c r="AR111" s="33"/>
      <c r="AS111" s="33"/>
      <c r="AT111" s="33"/>
      <c r="AU111" s="63"/>
      <c r="AV111" s="63"/>
      <c r="AW111" s="63"/>
      <c r="AX111" s="63"/>
      <c r="AY111" s="63"/>
      <c r="AZ111" s="64"/>
      <c r="BA111" s="64"/>
      <c r="BB111" s="64"/>
      <c r="BC111" s="64"/>
      <c r="BD111" s="64"/>
      <c r="BE111" s="64"/>
      <c r="BF111" s="65"/>
    </row>
    <row r="112" spans="1:58" ht="22.5" customHeight="1">
      <c r="A112" s="188" t="s">
        <v>344</v>
      </c>
      <c r="B112" s="189"/>
      <c r="C112" s="189"/>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89"/>
      <c r="BB112" s="189"/>
      <c r="BC112" s="189"/>
      <c r="BD112" s="189"/>
      <c r="BE112" s="189"/>
      <c r="BF112" s="190"/>
    </row>
    <row r="113" spans="1:63" ht="17.25" customHeight="1">
      <c r="A113" s="101" t="s">
        <v>320</v>
      </c>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335"/>
      <c r="AM113" s="338">
        <v>38</v>
      </c>
      <c r="AN113" s="340"/>
      <c r="AO113" s="340"/>
      <c r="AP113" s="340"/>
      <c r="AQ113" s="340"/>
      <c r="AR113" s="340"/>
      <c r="AS113" s="340"/>
      <c r="AT113" s="340"/>
      <c r="AU113" s="340"/>
      <c r="AV113" s="340"/>
      <c r="AW113" s="340"/>
      <c r="AX113" s="340"/>
      <c r="AY113" s="340"/>
      <c r="AZ113" s="340"/>
      <c r="BA113" s="340"/>
      <c r="BB113" s="340"/>
      <c r="BC113" s="340"/>
      <c r="BD113" s="340"/>
      <c r="BE113" s="152" t="s">
        <v>305</v>
      </c>
      <c r="BF113" s="153"/>
    </row>
    <row r="114" spans="1:63" ht="57.75" customHeight="1">
      <c r="A114" s="101" t="s">
        <v>369</v>
      </c>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335"/>
      <c r="AM114" s="146"/>
      <c r="AN114" s="147"/>
      <c r="AO114" s="147"/>
      <c r="AP114" s="147"/>
      <c r="AQ114" s="147"/>
      <c r="AR114" s="147"/>
      <c r="AS114" s="147"/>
      <c r="AT114" s="147"/>
      <c r="AU114" s="147"/>
      <c r="AV114" s="147"/>
      <c r="AW114" s="147"/>
      <c r="AX114" s="147"/>
      <c r="AY114" s="147"/>
      <c r="AZ114" s="147"/>
      <c r="BA114" s="147"/>
      <c r="BB114" s="147"/>
      <c r="BC114" s="147"/>
      <c r="BD114" s="147"/>
      <c r="BE114" s="152" t="s">
        <v>306</v>
      </c>
      <c r="BF114" s="153"/>
      <c r="BK114" s="9" t="b">
        <f>ISBLANK(AM114)</f>
        <v>1</v>
      </c>
    </row>
    <row r="115" spans="1:63" ht="56.25" customHeight="1">
      <c r="A115" s="101" t="s">
        <v>370</v>
      </c>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335"/>
      <c r="AM115" s="146"/>
      <c r="AN115" s="147"/>
      <c r="AO115" s="147"/>
      <c r="AP115" s="147"/>
      <c r="AQ115" s="147"/>
      <c r="AR115" s="147"/>
      <c r="AS115" s="147"/>
      <c r="AT115" s="147"/>
      <c r="AU115" s="147"/>
      <c r="AV115" s="147"/>
      <c r="AW115" s="147"/>
      <c r="AX115" s="147"/>
      <c r="AY115" s="147"/>
      <c r="AZ115" s="147"/>
      <c r="BA115" s="147"/>
      <c r="BB115" s="147"/>
      <c r="BC115" s="147"/>
      <c r="BD115" s="147"/>
      <c r="BE115" s="152" t="s">
        <v>307</v>
      </c>
      <c r="BF115" s="153"/>
    </row>
    <row r="116" spans="1:63" ht="24.75" customHeight="1" thickBot="1">
      <c r="A116" s="101" t="s">
        <v>352</v>
      </c>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335"/>
      <c r="AM116" s="349">
        <f>AM114+AM115</f>
        <v>0</v>
      </c>
      <c r="AN116" s="350"/>
      <c r="AO116" s="350"/>
      <c r="AP116" s="350"/>
      <c r="AQ116" s="350"/>
      <c r="AR116" s="350"/>
      <c r="AS116" s="350"/>
      <c r="AT116" s="350"/>
      <c r="AU116" s="350"/>
      <c r="AV116" s="350"/>
      <c r="AW116" s="350"/>
      <c r="AX116" s="350"/>
      <c r="AY116" s="350"/>
      <c r="AZ116" s="350"/>
      <c r="BA116" s="350"/>
      <c r="BB116" s="350"/>
      <c r="BC116" s="350"/>
      <c r="BD116" s="350"/>
      <c r="BE116" s="150" t="s">
        <v>308</v>
      </c>
      <c r="BF116" s="151"/>
    </row>
    <row r="117" spans="1:63" ht="19.5" customHeight="1" thickBot="1">
      <c r="A117" s="341" t="s">
        <v>353</v>
      </c>
      <c r="B117" s="342"/>
      <c r="C117" s="342"/>
      <c r="D117" s="342"/>
      <c r="E117" s="342"/>
      <c r="F117" s="342"/>
      <c r="G117" s="342"/>
      <c r="H117" s="342"/>
      <c r="I117" s="342"/>
      <c r="J117" s="342"/>
      <c r="K117" s="342"/>
      <c r="L117" s="342"/>
      <c r="M117" s="342"/>
      <c r="N117" s="342"/>
      <c r="O117" s="342"/>
      <c r="P117" s="342"/>
      <c r="Q117" s="342"/>
      <c r="R117" s="342"/>
      <c r="S117" s="342"/>
      <c r="T117" s="342"/>
      <c r="U117" s="342"/>
      <c r="V117" s="342"/>
      <c r="W117" s="342"/>
      <c r="X117" s="342"/>
      <c r="Y117" s="342"/>
      <c r="Z117" s="342"/>
      <c r="AA117" s="342"/>
      <c r="AB117" s="342"/>
      <c r="AC117" s="342"/>
      <c r="AD117" s="342"/>
      <c r="AE117" s="342"/>
      <c r="AF117" s="342"/>
      <c r="AG117" s="342"/>
      <c r="AH117" s="342"/>
      <c r="AI117" s="342"/>
      <c r="AJ117" s="342"/>
      <c r="AK117" s="342"/>
      <c r="AL117" s="342"/>
      <c r="AM117" s="241">
        <f>AM113*AM116</f>
        <v>0</v>
      </c>
      <c r="AN117" s="242"/>
      <c r="AO117" s="242"/>
      <c r="AP117" s="242"/>
      <c r="AQ117" s="242"/>
      <c r="AR117" s="242"/>
      <c r="AS117" s="242"/>
      <c r="AT117" s="242"/>
      <c r="AU117" s="242"/>
      <c r="AV117" s="242"/>
      <c r="AW117" s="242"/>
      <c r="AX117" s="242"/>
      <c r="AY117" s="242"/>
      <c r="AZ117" s="242"/>
      <c r="BA117" s="242"/>
      <c r="BB117" s="242"/>
      <c r="BC117" s="242"/>
      <c r="BD117" s="242"/>
      <c r="BE117" s="148" t="s">
        <v>309</v>
      </c>
      <c r="BF117" s="149"/>
    </row>
    <row r="118" spans="1:63" ht="13.5" customHeight="1">
      <c r="A118" s="104" t="s">
        <v>345</v>
      </c>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5"/>
      <c r="AN118" s="105"/>
      <c r="AO118" s="105"/>
      <c r="AP118" s="105"/>
      <c r="AQ118" s="105"/>
      <c r="AR118" s="105"/>
      <c r="AS118" s="105"/>
      <c r="AT118" s="105"/>
      <c r="AU118" s="105"/>
      <c r="AV118" s="105"/>
      <c r="AW118" s="105"/>
      <c r="AX118" s="105"/>
      <c r="AY118" s="105"/>
      <c r="AZ118" s="105"/>
      <c r="BA118" s="105"/>
      <c r="BB118" s="105"/>
      <c r="BC118" s="105"/>
      <c r="BD118" s="105"/>
      <c r="BE118" s="105"/>
      <c r="BF118" s="106"/>
    </row>
    <row r="119" spans="1:63" ht="13.5" customHeight="1">
      <c r="A119" s="104" t="s">
        <v>346</v>
      </c>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8"/>
    </row>
    <row r="120" spans="1:63" ht="21.75" customHeight="1" thickBot="1">
      <c r="A120" s="101" t="s">
        <v>257</v>
      </c>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335"/>
      <c r="AM120" s="352">
        <f>IF(BK114=FALSE,0.3,0)</f>
        <v>0</v>
      </c>
      <c r="AN120" s="353"/>
      <c r="AO120" s="353"/>
      <c r="AP120" s="353"/>
      <c r="AQ120" s="353"/>
      <c r="AR120" s="353"/>
      <c r="AS120" s="353"/>
      <c r="AT120" s="353"/>
      <c r="AU120" s="353"/>
      <c r="AV120" s="353"/>
      <c r="AW120" s="353"/>
      <c r="AX120" s="353"/>
      <c r="AY120" s="353"/>
      <c r="AZ120" s="353"/>
      <c r="BA120" s="353"/>
      <c r="BB120" s="353"/>
      <c r="BC120" s="353"/>
      <c r="BD120" s="353"/>
      <c r="BE120" s="197" t="s">
        <v>310</v>
      </c>
      <c r="BF120" s="198"/>
    </row>
    <row r="121" spans="1:63" ht="17.25" customHeight="1" thickBot="1">
      <c r="A121" s="346" t="s">
        <v>354</v>
      </c>
      <c r="B121" s="347"/>
      <c r="C121" s="347"/>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7"/>
      <c r="AJ121" s="347"/>
      <c r="AK121" s="347"/>
      <c r="AL121" s="347"/>
      <c r="AM121" s="241">
        <f>AM113*AM114*AM120</f>
        <v>0</v>
      </c>
      <c r="AN121" s="242"/>
      <c r="AO121" s="242"/>
      <c r="AP121" s="242"/>
      <c r="AQ121" s="242"/>
      <c r="AR121" s="242"/>
      <c r="AS121" s="242"/>
      <c r="AT121" s="242"/>
      <c r="AU121" s="242"/>
      <c r="AV121" s="242"/>
      <c r="AW121" s="242"/>
      <c r="AX121" s="242"/>
      <c r="AY121" s="242"/>
      <c r="AZ121" s="242"/>
      <c r="BA121" s="242"/>
      <c r="BB121" s="242"/>
      <c r="BC121" s="242"/>
      <c r="BD121" s="242"/>
      <c r="BE121" s="148" t="s">
        <v>311</v>
      </c>
      <c r="BF121" s="149"/>
    </row>
    <row r="122" spans="1:63" ht="39" customHeight="1">
      <c r="A122" s="97" t="s">
        <v>347</v>
      </c>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344"/>
      <c r="AN122" s="344"/>
      <c r="AO122" s="344"/>
      <c r="AP122" s="344"/>
      <c r="AQ122" s="344"/>
      <c r="AR122" s="344"/>
      <c r="AS122" s="344"/>
      <c r="AT122" s="344"/>
      <c r="AU122" s="344"/>
      <c r="AV122" s="344"/>
      <c r="AW122" s="344"/>
      <c r="AX122" s="344"/>
      <c r="AY122" s="344"/>
      <c r="AZ122" s="344"/>
      <c r="BA122" s="344"/>
      <c r="BB122" s="344"/>
      <c r="BC122" s="344"/>
      <c r="BD122" s="344"/>
      <c r="BE122" s="344"/>
      <c r="BF122" s="345"/>
    </row>
    <row r="123" spans="1:63" ht="25.5" customHeight="1" thickBot="1">
      <c r="A123" s="154" t="s">
        <v>333</v>
      </c>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351"/>
      <c r="AM123" s="329">
        <f>IF(C56="x",8,0)</f>
        <v>0</v>
      </c>
      <c r="AN123" s="330"/>
      <c r="AO123" s="330"/>
      <c r="AP123" s="330"/>
      <c r="AQ123" s="330"/>
      <c r="AR123" s="330"/>
      <c r="AS123" s="330"/>
      <c r="AT123" s="330"/>
      <c r="AU123" s="330"/>
      <c r="AV123" s="330"/>
      <c r="AW123" s="330"/>
      <c r="AX123" s="330"/>
      <c r="AY123" s="330"/>
      <c r="AZ123" s="330"/>
      <c r="BA123" s="330"/>
      <c r="BB123" s="330"/>
      <c r="BC123" s="330"/>
      <c r="BD123" s="330"/>
      <c r="BE123" s="336" t="s">
        <v>312</v>
      </c>
      <c r="BF123" s="337"/>
    </row>
    <row r="124" spans="1:63" ht="21.75" customHeight="1" thickBot="1">
      <c r="A124" s="346" t="s">
        <v>355</v>
      </c>
      <c r="B124" s="347"/>
      <c r="C124" s="347"/>
      <c r="D124" s="347"/>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c r="AI124" s="347"/>
      <c r="AJ124" s="347"/>
      <c r="AK124" s="347"/>
      <c r="AL124" s="347"/>
      <c r="AM124" s="241">
        <f>AM116*AM123</f>
        <v>0</v>
      </c>
      <c r="AN124" s="242"/>
      <c r="AO124" s="242"/>
      <c r="AP124" s="242"/>
      <c r="AQ124" s="242"/>
      <c r="AR124" s="242"/>
      <c r="AS124" s="242"/>
      <c r="AT124" s="242"/>
      <c r="AU124" s="242"/>
      <c r="AV124" s="242"/>
      <c r="AW124" s="242"/>
      <c r="AX124" s="242"/>
      <c r="AY124" s="242"/>
      <c r="AZ124" s="242"/>
      <c r="BA124" s="242"/>
      <c r="BB124" s="242"/>
      <c r="BC124" s="242"/>
      <c r="BD124" s="242"/>
      <c r="BE124" s="148" t="s">
        <v>328</v>
      </c>
      <c r="BF124" s="149"/>
    </row>
    <row r="125" spans="1:63" ht="36.75" customHeight="1">
      <c r="A125" s="97" t="s">
        <v>348</v>
      </c>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9"/>
      <c r="AN125" s="99"/>
      <c r="AO125" s="99"/>
      <c r="AP125" s="99"/>
      <c r="AQ125" s="99"/>
      <c r="AR125" s="99"/>
      <c r="AS125" s="99"/>
      <c r="AT125" s="99"/>
      <c r="AU125" s="99"/>
      <c r="AV125" s="99"/>
      <c r="AW125" s="99"/>
      <c r="AX125" s="99"/>
      <c r="AY125" s="99"/>
      <c r="AZ125" s="99"/>
      <c r="BA125" s="99"/>
      <c r="BB125" s="99"/>
      <c r="BC125" s="99"/>
      <c r="BD125" s="99"/>
      <c r="BE125" s="99"/>
      <c r="BF125" s="100"/>
    </row>
    <row r="126" spans="1:63" ht="82.5" customHeight="1">
      <c r="A126" s="154" t="s">
        <v>365</v>
      </c>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46"/>
      <c r="AN126" s="147"/>
      <c r="AO126" s="147"/>
      <c r="AP126" s="147"/>
      <c r="AQ126" s="147"/>
      <c r="AR126" s="147"/>
      <c r="AS126" s="147"/>
      <c r="AT126" s="147"/>
      <c r="AU126" s="147"/>
      <c r="AV126" s="147"/>
      <c r="AW126" s="147"/>
      <c r="AX126" s="147"/>
      <c r="AY126" s="147"/>
      <c r="AZ126" s="147"/>
      <c r="BA126" s="147"/>
      <c r="BB126" s="147"/>
      <c r="BC126" s="147"/>
      <c r="BD126" s="147"/>
      <c r="BE126" s="152" t="s">
        <v>329</v>
      </c>
      <c r="BF126" s="153"/>
    </row>
    <row r="127" spans="1:63" ht="25.5" customHeight="1" thickBot="1">
      <c r="A127" s="154" t="s">
        <v>364</v>
      </c>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243">
        <v>0.3</v>
      </c>
      <c r="AN127" s="244"/>
      <c r="AO127" s="244"/>
      <c r="AP127" s="244"/>
      <c r="AQ127" s="244"/>
      <c r="AR127" s="244"/>
      <c r="AS127" s="244"/>
      <c r="AT127" s="244"/>
      <c r="AU127" s="244"/>
      <c r="AV127" s="244"/>
      <c r="AW127" s="244"/>
      <c r="AX127" s="244"/>
      <c r="AY127" s="244"/>
      <c r="AZ127" s="244"/>
      <c r="BA127" s="244"/>
      <c r="BB127" s="244"/>
      <c r="BC127" s="244"/>
      <c r="BD127" s="244"/>
      <c r="BE127" s="150" t="s">
        <v>330</v>
      </c>
      <c r="BF127" s="151"/>
    </row>
    <row r="128" spans="1:63" ht="21.75" customHeight="1" thickBot="1">
      <c r="A128" s="154" t="s">
        <v>373</v>
      </c>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241">
        <f>AM113*AM126*AM127</f>
        <v>0</v>
      </c>
      <c r="AN128" s="242"/>
      <c r="AO128" s="242"/>
      <c r="AP128" s="242"/>
      <c r="AQ128" s="242"/>
      <c r="AR128" s="242"/>
      <c r="AS128" s="242"/>
      <c r="AT128" s="242"/>
      <c r="AU128" s="242"/>
      <c r="AV128" s="242"/>
      <c r="AW128" s="242"/>
      <c r="AX128" s="242"/>
      <c r="AY128" s="242"/>
      <c r="AZ128" s="242"/>
      <c r="BA128" s="242"/>
      <c r="BB128" s="242"/>
      <c r="BC128" s="242"/>
      <c r="BD128" s="242"/>
      <c r="BE128" s="148" t="s">
        <v>331</v>
      </c>
      <c r="BF128" s="149"/>
    </row>
    <row r="129" spans="1:58" ht="14.25" customHeight="1">
      <c r="A129" s="97" t="s">
        <v>349</v>
      </c>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239"/>
      <c r="AN129" s="239"/>
      <c r="AO129" s="239"/>
      <c r="AP129" s="239"/>
      <c r="AQ129" s="239"/>
      <c r="AR129" s="239"/>
      <c r="AS129" s="239"/>
      <c r="AT129" s="239"/>
      <c r="AU129" s="239"/>
      <c r="AV129" s="239"/>
      <c r="AW129" s="239"/>
      <c r="AX129" s="239"/>
      <c r="AY129" s="239"/>
      <c r="AZ129" s="239"/>
      <c r="BA129" s="239"/>
      <c r="BB129" s="239"/>
      <c r="BC129" s="239"/>
      <c r="BD129" s="239"/>
      <c r="BE129" s="239"/>
      <c r="BF129" s="240"/>
    </row>
    <row r="130" spans="1:58" ht="24" customHeight="1">
      <c r="A130" s="348" t="s">
        <v>356</v>
      </c>
      <c r="B130" s="105"/>
      <c r="C130" s="105"/>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338">
        <f>AM117-AM121-AM124-AM128</f>
        <v>0</v>
      </c>
      <c r="AN130" s="339"/>
      <c r="AO130" s="339"/>
      <c r="AP130" s="339"/>
      <c r="AQ130" s="339"/>
      <c r="AR130" s="339"/>
      <c r="AS130" s="339"/>
      <c r="AT130" s="339"/>
      <c r="AU130" s="339"/>
      <c r="AV130" s="339"/>
      <c r="AW130" s="339"/>
      <c r="AX130" s="339"/>
      <c r="AY130" s="339"/>
      <c r="AZ130" s="339"/>
      <c r="BA130" s="339"/>
      <c r="BB130" s="339"/>
      <c r="BC130" s="339"/>
      <c r="BD130" s="339"/>
      <c r="BE130" s="152" t="s">
        <v>332</v>
      </c>
      <c r="BF130" s="153"/>
    </row>
    <row r="131" spans="1:58" ht="24" customHeight="1" thickBot="1">
      <c r="A131" s="101" t="s">
        <v>366</v>
      </c>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329">
        <f>J109+N109+R109+V109+Z109+AD109+AH109+AM109+AR109+AW109+BB109</f>
        <v>0</v>
      </c>
      <c r="AN131" s="330"/>
      <c r="AO131" s="330"/>
      <c r="AP131" s="330"/>
      <c r="AQ131" s="330"/>
      <c r="AR131" s="330"/>
      <c r="AS131" s="330"/>
      <c r="AT131" s="330"/>
      <c r="AU131" s="330"/>
      <c r="AV131" s="330"/>
      <c r="AW131" s="330"/>
      <c r="AX131" s="330"/>
      <c r="AY131" s="330"/>
      <c r="AZ131" s="330"/>
      <c r="BA131" s="330"/>
      <c r="BB131" s="330"/>
      <c r="BC131" s="330"/>
      <c r="BD131" s="330"/>
      <c r="BE131" s="336" t="s">
        <v>350</v>
      </c>
      <c r="BF131" s="337"/>
    </row>
    <row r="132" spans="1:58" ht="27.75" customHeight="1" thickBot="1">
      <c r="A132" s="101" t="s">
        <v>362</v>
      </c>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3"/>
      <c r="AM132" s="241">
        <f>AM130+AM131</f>
        <v>0</v>
      </c>
      <c r="AN132" s="242"/>
      <c r="AO132" s="242"/>
      <c r="AP132" s="242"/>
      <c r="AQ132" s="242"/>
      <c r="AR132" s="242"/>
      <c r="AS132" s="242"/>
      <c r="AT132" s="242"/>
      <c r="AU132" s="242"/>
      <c r="AV132" s="242"/>
      <c r="AW132" s="242"/>
      <c r="AX132" s="242"/>
      <c r="AY132" s="242"/>
      <c r="AZ132" s="242"/>
      <c r="BA132" s="242"/>
      <c r="BB132" s="242"/>
      <c r="BC132" s="242"/>
      <c r="BD132" s="242"/>
      <c r="BE132" s="148" t="s">
        <v>351</v>
      </c>
      <c r="BF132" s="149"/>
    </row>
    <row r="133" spans="1:58" ht="23.25" customHeight="1">
      <c r="A133" s="343" t="s">
        <v>313</v>
      </c>
      <c r="B133" s="343"/>
      <c r="C133" s="343"/>
      <c r="D133" s="343"/>
      <c r="E133" s="343"/>
      <c r="F133" s="343"/>
      <c r="G133" s="343"/>
      <c r="H133" s="343"/>
      <c r="I133" s="343"/>
      <c r="J133" s="343"/>
      <c r="K133" s="343"/>
      <c r="L133" s="343"/>
      <c r="M133" s="343"/>
      <c r="N133" s="343"/>
      <c r="O133" s="343"/>
      <c r="P133" s="343"/>
      <c r="Q133" s="343"/>
      <c r="R133" s="343"/>
      <c r="S133" s="343"/>
      <c r="T133" s="343"/>
      <c r="U133" s="343"/>
      <c r="V133" s="343"/>
      <c r="W133" s="343"/>
      <c r="X133" s="343"/>
      <c r="Y133" s="343"/>
      <c r="Z133" s="343"/>
      <c r="AA133" s="343"/>
      <c r="AB133" s="343"/>
      <c r="AC133" s="343"/>
      <c r="AD133" s="343"/>
      <c r="AE133" s="343"/>
      <c r="AF133" s="343"/>
      <c r="AG133" s="343"/>
      <c r="AH133" s="343"/>
      <c r="AI133" s="343"/>
      <c r="AJ133" s="343"/>
      <c r="AK133" s="343"/>
      <c r="AL133" s="343"/>
      <c r="AM133" s="343"/>
      <c r="AN133" s="343"/>
      <c r="AO133" s="343"/>
      <c r="AP133" s="343"/>
      <c r="AQ133" s="343"/>
      <c r="AR133" s="343"/>
      <c r="AS133" s="343"/>
      <c r="AT133" s="343"/>
      <c r="AU133" s="343"/>
      <c r="AV133" s="343"/>
      <c r="AW133" s="343"/>
      <c r="AX133" s="343"/>
      <c r="AY133" s="343"/>
      <c r="AZ133" s="343"/>
      <c r="BA133" s="343"/>
      <c r="BB133" s="343"/>
      <c r="BC133" s="343"/>
      <c r="BD133" s="343"/>
      <c r="BE133" s="343"/>
      <c r="BF133" s="343"/>
    </row>
    <row r="134" spans="1:58" ht="23.25" customHeight="1">
      <c r="A134" s="354" t="s">
        <v>262</v>
      </c>
      <c r="B134" s="343"/>
      <c r="C134" s="343"/>
      <c r="D134" s="343"/>
      <c r="E134" s="343"/>
      <c r="F134" s="343"/>
      <c r="G134" s="343"/>
      <c r="H134" s="343"/>
      <c r="I134" s="343"/>
      <c r="J134" s="343"/>
      <c r="K134" s="343"/>
      <c r="L134" s="343"/>
      <c r="M134" s="343"/>
      <c r="N134" s="343"/>
      <c r="O134" s="343"/>
      <c r="P134" s="343"/>
      <c r="Q134" s="343"/>
      <c r="R134" s="343"/>
      <c r="S134" s="343"/>
      <c r="T134" s="343"/>
      <c r="U134" s="343"/>
      <c r="V134" s="343"/>
      <c r="W134" s="343"/>
      <c r="X134" s="343"/>
      <c r="Y134" s="343"/>
      <c r="Z134" s="343"/>
      <c r="AA134" s="343"/>
      <c r="AB134" s="343"/>
      <c r="AC134" s="343"/>
      <c r="AD134" s="343"/>
      <c r="AE134" s="343"/>
      <c r="AF134" s="343"/>
      <c r="AG134" s="343"/>
      <c r="AH134" s="343"/>
      <c r="AI134" s="343"/>
      <c r="AJ134" s="343"/>
      <c r="AK134" s="343"/>
      <c r="AL134" s="343"/>
      <c r="AM134" s="343"/>
      <c r="AN134" s="343"/>
      <c r="AO134" s="343"/>
      <c r="AP134" s="343"/>
      <c r="AQ134" s="343"/>
      <c r="AR134" s="343"/>
      <c r="AS134" s="343"/>
      <c r="AT134" s="343"/>
      <c r="AU134" s="343"/>
      <c r="AV134" s="343"/>
      <c r="AW134" s="343"/>
      <c r="AX134" s="343"/>
      <c r="AY134" s="343"/>
      <c r="AZ134" s="343"/>
      <c r="BA134" s="343"/>
      <c r="BB134" s="343"/>
      <c r="BC134" s="343"/>
      <c r="BD134" s="343"/>
      <c r="BE134" s="343"/>
      <c r="BF134" s="343"/>
    </row>
    <row r="135" spans="1:58" ht="58.5" customHeight="1">
      <c r="A135" s="343" t="s">
        <v>318</v>
      </c>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3"/>
      <c r="AY135" s="343"/>
      <c r="AZ135" s="343"/>
      <c r="BA135" s="343"/>
      <c r="BB135" s="343"/>
      <c r="BC135" s="343"/>
      <c r="BD135" s="343"/>
      <c r="BE135" s="343"/>
      <c r="BF135" s="343"/>
    </row>
    <row r="136" spans="1:58" ht="54.75" customHeight="1">
      <c r="A136" s="218" t="s">
        <v>367</v>
      </c>
      <c r="B136" s="218"/>
      <c r="C136" s="218"/>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c r="AA136" s="218"/>
      <c r="AB136" s="218"/>
      <c r="AC136" s="218"/>
      <c r="AD136" s="218"/>
      <c r="AE136" s="218"/>
      <c r="AF136" s="218"/>
      <c r="AG136" s="218"/>
      <c r="AH136" s="218"/>
      <c r="AI136" s="218"/>
      <c r="AJ136" s="218"/>
      <c r="AK136" s="218"/>
      <c r="AL136" s="218"/>
      <c r="AM136" s="218"/>
      <c r="AN136" s="218"/>
      <c r="AO136" s="218"/>
      <c r="AP136" s="218"/>
      <c r="AQ136" s="218"/>
      <c r="AR136" s="218"/>
      <c r="AS136" s="218"/>
      <c r="AT136" s="218"/>
      <c r="AU136" s="218"/>
      <c r="AV136" s="218"/>
      <c r="AW136" s="218"/>
      <c r="AX136" s="218"/>
      <c r="AY136" s="218"/>
      <c r="AZ136" s="218"/>
      <c r="BA136" s="218"/>
      <c r="BB136" s="218"/>
      <c r="BC136" s="218"/>
      <c r="BD136" s="218"/>
      <c r="BE136" s="218"/>
      <c r="BF136" s="218"/>
    </row>
    <row r="137" spans="1:58" ht="27.75" customHeight="1">
      <c r="A137" s="218" t="s">
        <v>357</v>
      </c>
      <c r="B137" s="218"/>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c r="AO137" s="218"/>
      <c r="AP137" s="218"/>
      <c r="AQ137" s="218"/>
      <c r="AR137" s="218"/>
      <c r="AS137" s="218"/>
      <c r="AT137" s="218"/>
      <c r="AU137" s="218"/>
      <c r="AV137" s="218"/>
      <c r="AW137" s="218"/>
      <c r="AX137" s="218"/>
      <c r="AY137" s="218"/>
      <c r="AZ137" s="218"/>
      <c r="BA137" s="218"/>
      <c r="BB137" s="218"/>
      <c r="BC137" s="218"/>
      <c r="BD137" s="218"/>
      <c r="BE137" s="218"/>
      <c r="BF137" s="218"/>
    </row>
    <row r="138" spans="1:58" ht="39" customHeight="1">
      <c r="A138" s="91" t="s">
        <v>358</v>
      </c>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c r="AW138" s="91"/>
      <c r="AX138" s="91"/>
      <c r="AY138" s="91"/>
      <c r="AZ138" s="91"/>
      <c r="BA138" s="91"/>
      <c r="BB138" s="91"/>
      <c r="BC138" s="91"/>
      <c r="BD138" s="91"/>
      <c r="BE138" s="91"/>
      <c r="BF138" s="91"/>
    </row>
    <row r="139" spans="1:58" ht="60" customHeight="1">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1"/>
    </row>
    <row r="140" spans="1:58" ht="19.5" customHeight="1">
      <c r="AU140" s="331" t="s">
        <v>336</v>
      </c>
      <c r="AV140" s="331"/>
      <c r="AW140" s="331"/>
      <c r="AX140" s="331"/>
      <c r="AY140" s="331"/>
      <c r="AZ140" s="187" t="s">
        <v>316</v>
      </c>
      <c r="BA140" s="187"/>
      <c r="BB140" s="187"/>
      <c r="BC140" s="187"/>
      <c r="BD140" s="187"/>
      <c r="BE140" s="187"/>
      <c r="BF140" s="187"/>
    </row>
  </sheetData>
  <sheetProtection password="89B2" sheet="1" objects="1" scenarios="1" selectLockedCells="1"/>
  <mergeCells count="606">
    <mergeCell ref="AH101:AL101"/>
    <mergeCell ref="AD101:AG101"/>
    <mergeCell ref="Z101:AC101"/>
    <mergeCell ref="V101:Y101"/>
    <mergeCell ref="R101:U101"/>
    <mergeCell ref="N101:Q101"/>
    <mergeCell ref="J101:M101"/>
    <mergeCell ref="BB107:BF107"/>
    <mergeCell ref="AW107:BA107"/>
    <mergeCell ref="AR107:AV107"/>
    <mergeCell ref="AM107:AQ107"/>
    <mergeCell ref="AH107:AL107"/>
    <mergeCell ref="AD107:AG107"/>
    <mergeCell ref="Z107:AC107"/>
    <mergeCell ref="V107:Y107"/>
    <mergeCell ref="R107:U107"/>
    <mergeCell ref="AK104:AL104"/>
    <mergeCell ref="AP104:AQ104"/>
    <mergeCell ref="X104:Y104"/>
    <mergeCell ref="AB104:AC104"/>
    <mergeCell ref="BE102:BF102"/>
    <mergeCell ref="BE104:BF104"/>
    <mergeCell ref="AP102:AQ102"/>
    <mergeCell ref="AU102:AV102"/>
    <mergeCell ref="N93:Q93"/>
    <mergeCell ref="J93:M93"/>
    <mergeCell ref="BB99:BF99"/>
    <mergeCell ref="AW99:BA99"/>
    <mergeCell ref="AR99:AV99"/>
    <mergeCell ref="AM99:AQ99"/>
    <mergeCell ref="AH99:AL99"/>
    <mergeCell ref="AD99:AG99"/>
    <mergeCell ref="Z99:AC99"/>
    <mergeCell ref="V99:Y99"/>
    <mergeCell ref="R99:U99"/>
    <mergeCell ref="N99:Q99"/>
    <mergeCell ref="J99:M99"/>
    <mergeCell ref="BB93:BF93"/>
    <mergeCell ref="AW93:BA93"/>
    <mergeCell ref="AR93:AV93"/>
    <mergeCell ref="AM93:AQ93"/>
    <mergeCell ref="AH93:AL93"/>
    <mergeCell ref="AD93:AG93"/>
    <mergeCell ref="Z93:AC93"/>
    <mergeCell ref="V93:Y93"/>
    <mergeCell ref="R93:U93"/>
    <mergeCell ref="AU98:AV98"/>
    <mergeCell ref="N95:O96"/>
    <mergeCell ref="V91:Y91"/>
    <mergeCell ref="R91:U91"/>
    <mergeCell ref="N91:Q91"/>
    <mergeCell ref="J91:M91"/>
    <mergeCell ref="BB85:BF85"/>
    <mergeCell ref="AW85:BA85"/>
    <mergeCell ref="AR85:AV85"/>
    <mergeCell ref="AM85:AQ85"/>
    <mergeCell ref="AH85:AL85"/>
    <mergeCell ref="AD85:AG85"/>
    <mergeCell ref="Z85:AC85"/>
    <mergeCell ref="V85:Y85"/>
    <mergeCell ref="R85:U85"/>
    <mergeCell ref="AP88:AQ88"/>
    <mergeCell ref="AU88:AV88"/>
    <mergeCell ref="BE90:BF90"/>
    <mergeCell ref="AW89:AY90"/>
    <mergeCell ref="BB89:BD90"/>
    <mergeCell ref="AZ88:BA88"/>
    <mergeCell ref="BE88:BF88"/>
    <mergeCell ref="P88:Q88"/>
    <mergeCell ref="T88:U88"/>
    <mergeCell ref="X88:Y88"/>
    <mergeCell ref="AB88:AC88"/>
    <mergeCell ref="C68:I68"/>
    <mergeCell ref="J83:M83"/>
    <mergeCell ref="BB75:BF75"/>
    <mergeCell ref="AW77:BA77"/>
    <mergeCell ref="AW75:BA75"/>
    <mergeCell ref="AR77:AV77"/>
    <mergeCell ref="AR75:AV75"/>
    <mergeCell ref="AM77:AQ77"/>
    <mergeCell ref="AM75:AQ75"/>
    <mergeCell ref="AH77:AL77"/>
    <mergeCell ref="BB83:BF83"/>
    <mergeCell ref="AW83:BA83"/>
    <mergeCell ref="AR83:AV83"/>
    <mergeCell ref="AM83:AQ83"/>
    <mergeCell ref="AH83:AL83"/>
    <mergeCell ref="AD83:AG83"/>
    <mergeCell ref="Z83:AC83"/>
    <mergeCell ref="V83:Y83"/>
    <mergeCell ref="R83:U83"/>
    <mergeCell ref="AP82:AQ82"/>
    <mergeCell ref="R81:S82"/>
    <mergeCell ref="V81:W82"/>
    <mergeCell ref="Z81:AA82"/>
    <mergeCell ref="AD81:AE82"/>
    <mergeCell ref="AP64:AX65"/>
    <mergeCell ref="A60:BF61"/>
    <mergeCell ref="A54:BF54"/>
    <mergeCell ref="F56:BE56"/>
    <mergeCell ref="E38:BD41"/>
    <mergeCell ref="BE41:BF41"/>
    <mergeCell ref="BE57:BF57"/>
    <mergeCell ref="AU58:AY58"/>
    <mergeCell ref="G64:H65"/>
    <mergeCell ref="R95:S96"/>
    <mergeCell ref="V95:W96"/>
    <mergeCell ref="AH95:AJ96"/>
    <mergeCell ref="E96:I96"/>
    <mergeCell ref="L96:M96"/>
    <mergeCell ref="P96:Q96"/>
    <mergeCell ref="T96:U96"/>
    <mergeCell ref="X96:Y96"/>
    <mergeCell ref="Z97:AA98"/>
    <mergeCell ref="AD97:AE98"/>
    <mergeCell ref="AH97:AJ98"/>
    <mergeCell ref="E98:I98"/>
    <mergeCell ref="L98:M98"/>
    <mergeCell ref="P98:Q98"/>
    <mergeCell ref="T98:U98"/>
    <mergeCell ref="X98:Y98"/>
    <mergeCell ref="AB98:AC98"/>
    <mergeCell ref="AF98:AG98"/>
    <mergeCell ref="N97:O98"/>
    <mergeCell ref="R97:S98"/>
    <mergeCell ref="V97:W98"/>
    <mergeCell ref="Z95:AA96"/>
    <mergeCell ref="AD95:AE96"/>
    <mergeCell ref="AB96:AC96"/>
    <mergeCell ref="BE100:BF100"/>
    <mergeCell ref="AF100:AG100"/>
    <mergeCell ref="AW97:AY98"/>
    <mergeCell ref="BB97:BD98"/>
    <mergeCell ref="AP96:AQ96"/>
    <mergeCell ref="AU96:AV96"/>
    <mergeCell ref="AZ96:BA96"/>
    <mergeCell ref="AK100:AL100"/>
    <mergeCell ref="AP100:AQ100"/>
    <mergeCell ref="AU100:AV100"/>
    <mergeCell ref="AZ100:BA100"/>
    <mergeCell ref="AZ98:BA98"/>
    <mergeCell ref="AF96:AG96"/>
    <mergeCell ref="AK98:AL98"/>
    <mergeCell ref="AP98:AQ98"/>
    <mergeCell ref="X100:Y100"/>
    <mergeCell ref="AB100:AC100"/>
    <mergeCell ref="AU140:AY140"/>
    <mergeCell ref="AZ140:BF140"/>
    <mergeCell ref="A133:BF133"/>
    <mergeCell ref="BE130:BF130"/>
    <mergeCell ref="A135:BF135"/>
    <mergeCell ref="A122:BF122"/>
    <mergeCell ref="A121:AL121"/>
    <mergeCell ref="A130:AL130"/>
    <mergeCell ref="A116:AL116"/>
    <mergeCell ref="AM116:BD116"/>
    <mergeCell ref="BE121:BF121"/>
    <mergeCell ref="BE120:BF120"/>
    <mergeCell ref="BE117:BF117"/>
    <mergeCell ref="A123:AL123"/>
    <mergeCell ref="A124:AL124"/>
    <mergeCell ref="AM120:BD120"/>
    <mergeCell ref="A134:BF134"/>
    <mergeCell ref="BE123:BF123"/>
    <mergeCell ref="N107:Q107"/>
    <mergeCell ref="J107:M107"/>
    <mergeCell ref="BB101:BF101"/>
    <mergeCell ref="AW101:BA101"/>
    <mergeCell ref="BE124:BF124"/>
    <mergeCell ref="BE131:BF131"/>
    <mergeCell ref="BE132:BF132"/>
    <mergeCell ref="AM131:BD131"/>
    <mergeCell ref="AM132:BD132"/>
    <mergeCell ref="AM130:BD130"/>
    <mergeCell ref="AK96:AL96"/>
    <mergeCell ref="BE96:BF96"/>
    <mergeCell ref="AM97:AO98"/>
    <mergeCell ref="AR97:AT98"/>
    <mergeCell ref="AM113:BD113"/>
    <mergeCell ref="A113:AL113"/>
    <mergeCell ref="A114:AL114"/>
    <mergeCell ref="A115:AL115"/>
    <mergeCell ref="A117:AL117"/>
    <mergeCell ref="BE115:BF115"/>
    <mergeCell ref="BE114:BF114"/>
    <mergeCell ref="AM115:BD115"/>
    <mergeCell ref="AM114:BD114"/>
    <mergeCell ref="A93:B100"/>
    <mergeCell ref="C93:D94"/>
    <mergeCell ref="E93:I93"/>
    <mergeCell ref="E105:I105"/>
    <mergeCell ref="J105:K106"/>
    <mergeCell ref="BE116:BF116"/>
    <mergeCell ref="A109:I109"/>
    <mergeCell ref="AM121:BD121"/>
    <mergeCell ref="AM109:AO109"/>
    <mergeCell ref="AP109:AQ109"/>
    <mergeCell ref="AZ109:BA109"/>
    <mergeCell ref="BB109:BD109"/>
    <mergeCell ref="AF94:AG94"/>
    <mergeCell ref="AK94:AL94"/>
    <mergeCell ref="AP94:AQ94"/>
    <mergeCell ref="AU94:AV94"/>
    <mergeCell ref="AZ94:BA94"/>
    <mergeCell ref="AM117:BD117"/>
    <mergeCell ref="A120:AL120"/>
    <mergeCell ref="E94:I94"/>
    <mergeCell ref="C95:D98"/>
    <mergeCell ref="L108:M108"/>
    <mergeCell ref="P108:Q108"/>
    <mergeCell ref="T108:U108"/>
    <mergeCell ref="X108:Y108"/>
    <mergeCell ref="AP108:AQ108"/>
    <mergeCell ref="X109:Y109"/>
    <mergeCell ref="Z109:AA109"/>
    <mergeCell ref="E100:H100"/>
    <mergeCell ref="AM124:BD124"/>
    <mergeCell ref="AM123:BD123"/>
    <mergeCell ref="AU110:AY110"/>
    <mergeCell ref="AZ110:BF110"/>
    <mergeCell ref="Z105:AA106"/>
    <mergeCell ref="N105:O106"/>
    <mergeCell ref="L106:M106"/>
    <mergeCell ref="P106:Q106"/>
    <mergeCell ref="L94:M94"/>
    <mergeCell ref="P94:Q94"/>
    <mergeCell ref="T94:U94"/>
    <mergeCell ref="X94:Y94"/>
    <mergeCell ref="AB94:AC94"/>
    <mergeCell ref="BE108:BF108"/>
    <mergeCell ref="A112:BF112"/>
    <mergeCell ref="BE113:BF113"/>
    <mergeCell ref="J109:K109"/>
    <mergeCell ref="L109:M109"/>
    <mergeCell ref="N109:O109"/>
    <mergeCell ref="P109:Q109"/>
    <mergeCell ref="R109:S109"/>
    <mergeCell ref="T109:U109"/>
    <mergeCell ref="V109:W109"/>
    <mergeCell ref="BE109:BF109"/>
    <mergeCell ref="AB109:AC109"/>
    <mergeCell ref="AD109:AE109"/>
    <mergeCell ref="AF109:AG109"/>
    <mergeCell ref="AH109:AJ109"/>
    <mergeCell ref="AK109:AL109"/>
    <mergeCell ref="AM105:AO106"/>
    <mergeCell ref="AR105:AT106"/>
    <mergeCell ref="AW105:AY106"/>
    <mergeCell ref="BB105:BD106"/>
    <mergeCell ref="AH105:AJ106"/>
    <mergeCell ref="AU108:AV108"/>
    <mergeCell ref="AZ108:BA108"/>
    <mergeCell ref="AB108:AC108"/>
    <mergeCell ref="AF108:AG108"/>
    <mergeCell ref="AK108:AL108"/>
    <mergeCell ref="AZ106:BA106"/>
    <mergeCell ref="AU106:AV106"/>
    <mergeCell ref="AR109:AT109"/>
    <mergeCell ref="AU109:AV109"/>
    <mergeCell ref="AW109:AY109"/>
    <mergeCell ref="BE94:BF94"/>
    <mergeCell ref="AM95:AO96"/>
    <mergeCell ref="AR95:AT96"/>
    <mergeCell ref="AW95:AY96"/>
    <mergeCell ref="BB95:BD96"/>
    <mergeCell ref="BE98:BF98"/>
    <mergeCell ref="AR101:AV101"/>
    <mergeCell ref="AM101:AQ101"/>
    <mergeCell ref="R105:S106"/>
    <mergeCell ref="V105:W106"/>
    <mergeCell ref="T106:U106"/>
    <mergeCell ref="X106:Y106"/>
    <mergeCell ref="AB106:AC106"/>
    <mergeCell ref="AP106:AQ106"/>
    <mergeCell ref="AF106:AG106"/>
    <mergeCell ref="AK106:AL106"/>
    <mergeCell ref="AH103:AJ104"/>
    <mergeCell ref="R103:S104"/>
    <mergeCell ref="V103:W104"/>
    <mergeCell ref="T104:U104"/>
    <mergeCell ref="AD105:AE106"/>
    <mergeCell ref="AF104:AG104"/>
    <mergeCell ref="Z103:AA104"/>
    <mergeCell ref="AD103:AE104"/>
    <mergeCell ref="AZ102:BA102"/>
    <mergeCell ref="AM103:AO104"/>
    <mergeCell ref="AR103:AT104"/>
    <mergeCell ref="AW103:AY104"/>
    <mergeCell ref="BB103:BD104"/>
    <mergeCell ref="AU104:AV104"/>
    <mergeCell ref="AZ104:BA104"/>
    <mergeCell ref="BE106:BF106"/>
    <mergeCell ref="A85:B92"/>
    <mergeCell ref="C85:D86"/>
    <mergeCell ref="E85:I85"/>
    <mergeCell ref="E86:I86"/>
    <mergeCell ref="X102:Y102"/>
    <mergeCell ref="AB102:AC102"/>
    <mergeCell ref="AF102:AG102"/>
    <mergeCell ref="AK102:AL102"/>
    <mergeCell ref="E89:I89"/>
    <mergeCell ref="J89:K90"/>
    <mergeCell ref="N89:O90"/>
    <mergeCell ref="R89:S90"/>
    <mergeCell ref="V89:W90"/>
    <mergeCell ref="AK88:AL88"/>
    <mergeCell ref="E102:I102"/>
    <mergeCell ref="L102:M102"/>
    <mergeCell ref="P102:Q102"/>
    <mergeCell ref="T102:U102"/>
    <mergeCell ref="A101:B108"/>
    <mergeCell ref="C101:D102"/>
    <mergeCell ref="C103:D106"/>
    <mergeCell ref="AU92:AV92"/>
    <mergeCell ref="AZ92:BA92"/>
    <mergeCell ref="BE92:BF92"/>
    <mergeCell ref="P92:Q92"/>
    <mergeCell ref="T92:U92"/>
    <mergeCell ref="X92:Y92"/>
    <mergeCell ref="AB92:AC92"/>
    <mergeCell ref="AF92:AG92"/>
    <mergeCell ref="AK92:AL92"/>
    <mergeCell ref="C91:D92"/>
    <mergeCell ref="E91:I91"/>
    <mergeCell ref="L92:M92"/>
    <mergeCell ref="P104:Q104"/>
    <mergeCell ref="C99:D100"/>
    <mergeCell ref="E99:I99"/>
    <mergeCell ref="E103:I103"/>
    <mergeCell ref="L100:M100"/>
    <mergeCell ref="P100:Q100"/>
    <mergeCell ref="T100:U100"/>
    <mergeCell ref="E90:I90"/>
    <mergeCell ref="L90:M90"/>
    <mergeCell ref="P90:Q90"/>
    <mergeCell ref="T90:U90"/>
    <mergeCell ref="X90:Y90"/>
    <mergeCell ref="AB90:AC90"/>
    <mergeCell ref="AP92:AQ92"/>
    <mergeCell ref="BB91:BF91"/>
    <mergeCell ref="AW91:BA91"/>
    <mergeCell ref="AR91:AV91"/>
    <mergeCell ref="AM91:AQ91"/>
    <mergeCell ref="AF90:AG90"/>
    <mergeCell ref="AK90:AL90"/>
    <mergeCell ref="AP90:AQ90"/>
    <mergeCell ref="AU90:AV90"/>
    <mergeCell ref="AZ90:BA90"/>
    <mergeCell ref="Z89:AA90"/>
    <mergeCell ref="AD89:AE90"/>
    <mergeCell ref="AH89:AJ90"/>
    <mergeCell ref="AM89:AO90"/>
    <mergeCell ref="AR89:AT90"/>
    <mergeCell ref="AH91:AL91"/>
    <mergeCell ref="AD91:AG91"/>
    <mergeCell ref="Z91:AC91"/>
    <mergeCell ref="AF88:AG88"/>
    <mergeCell ref="BE86:BF86"/>
    <mergeCell ref="C87:D90"/>
    <mergeCell ref="E87:I87"/>
    <mergeCell ref="J87:K88"/>
    <mergeCell ref="N87:O88"/>
    <mergeCell ref="R87:S88"/>
    <mergeCell ref="V87:W88"/>
    <mergeCell ref="Z87:AA88"/>
    <mergeCell ref="AD87:AE88"/>
    <mergeCell ref="AH87:AJ88"/>
    <mergeCell ref="AM87:AO88"/>
    <mergeCell ref="AR87:AT88"/>
    <mergeCell ref="AW87:AY88"/>
    <mergeCell ref="BB87:BD88"/>
    <mergeCell ref="E88:I88"/>
    <mergeCell ref="L88:M88"/>
    <mergeCell ref="AF86:AG86"/>
    <mergeCell ref="AK86:AL86"/>
    <mergeCell ref="AP86:AQ86"/>
    <mergeCell ref="AU86:AV86"/>
    <mergeCell ref="AZ86:BA86"/>
    <mergeCell ref="L86:M86"/>
    <mergeCell ref="P86:Q86"/>
    <mergeCell ref="T86:U86"/>
    <mergeCell ref="X86:Y86"/>
    <mergeCell ref="AB86:AC86"/>
    <mergeCell ref="BE84:BF84"/>
    <mergeCell ref="AU84:AV84"/>
    <mergeCell ref="AZ84:BA84"/>
    <mergeCell ref="AP84:AQ84"/>
    <mergeCell ref="N85:Q85"/>
    <mergeCell ref="J85:M85"/>
    <mergeCell ref="P84:Q84"/>
    <mergeCell ref="T84:U84"/>
    <mergeCell ref="X84:Y84"/>
    <mergeCell ref="AB84:AC84"/>
    <mergeCell ref="AF84:AG84"/>
    <mergeCell ref="AK84:AL84"/>
    <mergeCell ref="A30:BF31"/>
    <mergeCell ref="B50:C51"/>
    <mergeCell ref="B52:C52"/>
    <mergeCell ref="BE66:BF66"/>
    <mergeCell ref="BB68:BF68"/>
    <mergeCell ref="A68:B68"/>
    <mergeCell ref="A37:BF37"/>
    <mergeCell ref="BE82:BF82"/>
    <mergeCell ref="BE80:BF80"/>
    <mergeCell ref="AR81:AT82"/>
    <mergeCell ref="AW81:AY82"/>
    <mergeCell ref="BB81:BD82"/>
    <mergeCell ref="AH79:AK80"/>
    <mergeCell ref="AM79:AP80"/>
    <mergeCell ref="AR79:AT80"/>
    <mergeCell ref="AH81:AJ82"/>
    <mergeCell ref="AM81:AO82"/>
    <mergeCell ref="AW79:AY80"/>
    <mergeCell ref="BB79:BD80"/>
    <mergeCell ref="B39:C40"/>
    <mergeCell ref="C56:D56"/>
    <mergeCell ref="W64:X65"/>
    <mergeCell ref="BB69:BF69"/>
    <mergeCell ref="AW69:BA69"/>
    <mergeCell ref="AU80:AV80"/>
    <mergeCell ref="AZ80:BA80"/>
    <mergeCell ref="AK82:AL82"/>
    <mergeCell ref="AU82:AV82"/>
    <mergeCell ref="AZ82:BA82"/>
    <mergeCell ref="A13:BF13"/>
    <mergeCell ref="A1:M4"/>
    <mergeCell ref="N1:BF4"/>
    <mergeCell ref="A5:BF5"/>
    <mergeCell ref="A6:BF6"/>
    <mergeCell ref="A7:BF7"/>
    <mergeCell ref="A8:S9"/>
    <mergeCell ref="T8:BF9"/>
    <mergeCell ref="A10:Q11"/>
    <mergeCell ref="R11:S11"/>
    <mergeCell ref="T10:BF10"/>
    <mergeCell ref="BE11:BF11"/>
    <mergeCell ref="AM12:AN12"/>
    <mergeCell ref="AG11:AI11"/>
    <mergeCell ref="AK11:AM11"/>
    <mergeCell ref="AO11:AQ11"/>
    <mergeCell ref="Z64:AH65"/>
    <mergeCell ref="AM64:AN65"/>
    <mergeCell ref="A62:BF62"/>
    <mergeCell ref="J68:M68"/>
    <mergeCell ref="V68:Y68"/>
    <mergeCell ref="Z68:AC68"/>
    <mergeCell ref="AD68:AG68"/>
    <mergeCell ref="BB77:BF77"/>
    <mergeCell ref="AH75:AL75"/>
    <mergeCell ref="R75:U75"/>
    <mergeCell ref="N77:Q77"/>
    <mergeCell ref="N75:Q75"/>
    <mergeCell ref="J77:M77"/>
    <mergeCell ref="J75:M75"/>
    <mergeCell ref="AH71:AK72"/>
    <mergeCell ref="AR69:AV69"/>
    <mergeCell ref="AM69:AQ69"/>
    <mergeCell ref="AH69:AL69"/>
    <mergeCell ref="AD69:AG69"/>
    <mergeCell ref="Z69:AC69"/>
    <mergeCell ref="V69:Y69"/>
    <mergeCell ref="R69:U69"/>
    <mergeCell ref="N69:Q69"/>
    <mergeCell ref="J69:M69"/>
    <mergeCell ref="A137:BF137"/>
    <mergeCell ref="B45:C46"/>
    <mergeCell ref="AR68:AV68"/>
    <mergeCell ref="AI32:AV33"/>
    <mergeCell ref="AW32:BF33"/>
    <mergeCell ref="A34:AG36"/>
    <mergeCell ref="AI34:AU36"/>
    <mergeCell ref="Z79:AB80"/>
    <mergeCell ref="AD79:AF80"/>
    <mergeCell ref="E70:I70"/>
    <mergeCell ref="R79:T80"/>
    <mergeCell ref="V79:X80"/>
    <mergeCell ref="AH68:AL68"/>
    <mergeCell ref="AM68:AQ68"/>
    <mergeCell ref="AM73:AP74"/>
    <mergeCell ref="AR73:AU74"/>
    <mergeCell ref="AW73:AZ74"/>
    <mergeCell ref="BB73:BE74"/>
    <mergeCell ref="A129:BF129"/>
    <mergeCell ref="A127:AL127"/>
    <mergeCell ref="A126:AL126"/>
    <mergeCell ref="AM128:BD128"/>
    <mergeCell ref="AM127:BD127"/>
    <mergeCell ref="J64:R65"/>
    <mergeCell ref="Z14:AA17"/>
    <mergeCell ref="Z18:AA21"/>
    <mergeCell ref="A32:AH33"/>
    <mergeCell ref="A136:BF136"/>
    <mergeCell ref="A138:BF138"/>
    <mergeCell ref="R73:T74"/>
    <mergeCell ref="V73:X74"/>
    <mergeCell ref="E74:I74"/>
    <mergeCell ref="E73:I73"/>
    <mergeCell ref="J73:L74"/>
    <mergeCell ref="N73:P74"/>
    <mergeCell ref="C71:D74"/>
    <mergeCell ref="E71:I71"/>
    <mergeCell ref="J71:L72"/>
    <mergeCell ref="N71:P72"/>
    <mergeCell ref="R71:T72"/>
    <mergeCell ref="E69:I69"/>
    <mergeCell ref="AV24:BE25"/>
    <mergeCell ref="F27:G28"/>
    <mergeCell ref="J27:O28"/>
    <mergeCell ref="AC27:AD28"/>
    <mergeCell ref="AG27:BC28"/>
    <mergeCell ref="F24:G25"/>
    <mergeCell ref="J24:M25"/>
    <mergeCell ref="P24:Q25"/>
    <mergeCell ref="T24:Y25"/>
    <mergeCell ref="AC24:AD25"/>
    <mergeCell ref="AG24:AO25"/>
    <mergeCell ref="A15:Y17"/>
    <mergeCell ref="A19:Y21"/>
    <mergeCell ref="AB15:BD21"/>
    <mergeCell ref="AM71:AP72"/>
    <mergeCell ref="V71:X72"/>
    <mergeCell ref="Z71:AB72"/>
    <mergeCell ref="E45:BA46"/>
    <mergeCell ref="AW68:BA68"/>
    <mergeCell ref="AZ58:BF58"/>
    <mergeCell ref="N68:Q68"/>
    <mergeCell ref="R68:U68"/>
    <mergeCell ref="A67:BF67"/>
    <mergeCell ref="AR71:AU72"/>
    <mergeCell ref="A42:BF43"/>
    <mergeCell ref="A69:B76"/>
    <mergeCell ref="BE14:BF21"/>
    <mergeCell ref="A22:BF22"/>
    <mergeCell ref="AW34:BE36"/>
    <mergeCell ref="B24:C25"/>
    <mergeCell ref="AR24:AS25"/>
    <mergeCell ref="AM126:BD126"/>
    <mergeCell ref="BE128:BF128"/>
    <mergeCell ref="BE127:BF127"/>
    <mergeCell ref="BE126:BF126"/>
    <mergeCell ref="A128:AL128"/>
    <mergeCell ref="C69:D70"/>
    <mergeCell ref="A77:B84"/>
    <mergeCell ref="C77:D78"/>
    <mergeCell ref="E77:I77"/>
    <mergeCell ref="E81:I81"/>
    <mergeCell ref="J81:K82"/>
    <mergeCell ref="E83:I83"/>
    <mergeCell ref="E101:I101"/>
    <mergeCell ref="C107:D108"/>
    <mergeCell ref="E107:I107"/>
    <mergeCell ref="E95:I95"/>
    <mergeCell ref="J95:K96"/>
    <mergeCell ref="E97:I97"/>
    <mergeCell ref="J97:K98"/>
    <mergeCell ref="E92:H92"/>
    <mergeCell ref="E108:H108"/>
    <mergeCell ref="E104:I104"/>
    <mergeCell ref="L104:M104"/>
    <mergeCell ref="E106:I106"/>
    <mergeCell ref="E82:I82"/>
    <mergeCell ref="L82:M82"/>
    <mergeCell ref="L84:M84"/>
    <mergeCell ref="AH73:AK74"/>
    <mergeCell ref="E76:H76"/>
    <mergeCell ref="N81:O82"/>
    <mergeCell ref="N79:P80"/>
    <mergeCell ref="AD73:AF74"/>
    <mergeCell ref="AD77:AG77"/>
    <mergeCell ref="AD75:AG75"/>
    <mergeCell ref="Z77:AC77"/>
    <mergeCell ref="Z75:AC75"/>
    <mergeCell ref="V77:Y77"/>
    <mergeCell ref="V75:Y75"/>
    <mergeCell ref="R77:U77"/>
    <mergeCell ref="Z73:AB74"/>
    <mergeCell ref="T82:U82"/>
    <mergeCell ref="X82:Y82"/>
    <mergeCell ref="AB82:AC82"/>
    <mergeCell ref="AF82:AG82"/>
    <mergeCell ref="N83:Q83"/>
    <mergeCell ref="P82:Q82"/>
    <mergeCell ref="A139:BF139"/>
    <mergeCell ref="BE46:BF46"/>
    <mergeCell ref="BE51:BF51"/>
    <mergeCell ref="E50:BD51"/>
    <mergeCell ref="A125:BF125"/>
    <mergeCell ref="A131:AL131"/>
    <mergeCell ref="A132:AL132"/>
    <mergeCell ref="A118:BF118"/>
    <mergeCell ref="A119:BF119"/>
    <mergeCell ref="C75:D76"/>
    <mergeCell ref="E75:I75"/>
    <mergeCell ref="E72:I72"/>
    <mergeCell ref="AD71:AF72"/>
    <mergeCell ref="E84:H84"/>
    <mergeCell ref="E78:I78"/>
    <mergeCell ref="AW71:AZ72"/>
    <mergeCell ref="BB71:BE72"/>
    <mergeCell ref="C79:D82"/>
    <mergeCell ref="E79:I79"/>
    <mergeCell ref="J79:L80"/>
    <mergeCell ref="E80:I80"/>
    <mergeCell ref="C83:D84"/>
    <mergeCell ref="J103:K104"/>
    <mergeCell ref="N103:O104"/>
  </mergeCells>
  <dataValidations count="5">
    <dataValidation type="list" allowBlank="1" showInputMessage="1" showErrorMessage="1" sqref="AK11:AM11">
      <formula1>MIESIĄCE</formula1>
    </dataValidation>
    <dataValidation type="list" allowBlank="1" showInputMessage="1" showErrorMessage="1" sqref="AG11:AI11">
      <formula1>INDIRECT($AK$11)</formula1>
    </dataValidation>
    <dataValidation type="custom" allowBlank="1" showInputMessage="1" showErrorMessage="1" error="Proszę wpisać znak X we właściwy kwadrat" sqref="F24:G25 F27:G28 AC24:AD25 AC27:AD28 B39:C40 B45:C46 B50:C51 C56:D56 G64:H65 W64:X65 AM64:AN65">
      <formula1>B24="x"</formula1>
    </dataValidation>
    <dataValidation type="custom" allowBlank="1" showInputMessage="1" showErrorMessage="1" error="Proszę wpisać znak X we właściwy kwadrat&#10;" sqref="P24:Q25">
      <formula1>P24="x"</formula1>
    </dataValidation>
    <dataValidation type="whole" errorStyle="warning" operator="greaterThanOrEqual" allowBlank="1" showInputMessage="1" showErrorMessage="1" error="Podana liczba członków rodzin wielodzietnych zamieszkujących na nieruchomości jest mniejsza niż 4." sqref="AM114:BD114">
      <formula1>4</formula1>
    </dataValidation>
  </dataValidations>
  <pageMargins left="0.98425196850393704" right="0.98425196850393704" top="1.3779527559055118" bottom="0.98425196850393704" header="0" footer="0"/>
  <pageSetup paperSize="9" scale="75" orientation="portrait" horizontalDpi="4294967294" r:id="rId1"/>
  <rowBreaks count="2" manualBreakCount="2">
    <brk id="58" max="16383" man="1"/>
    <brk id="110" max="16383" man="1"/>
  </rowBreaks>
</worksheet>
</file>

<file path=xl/worksheets/sheet2.xml><?xml version="1.0" encoding="utf-8"?>
<worksheet xmlns="http://schemas.openxmlformats.org/spreadsheetml/2006/main" xmlns:r="http://schemas.openxmlformats.org/officeDocument/2006/relationships">
  <dimension ref="A2:M32"/>
  <sheetViews>
    <sheetView zoomScale="70" zoomScaleNormal="70" workbookViewId="0">
      <selection activeCell="A15" sqref="A15"/>
    </sheetView>
  </sheetViews>
  <sheetFormatPr defaultRowHeight="14.4"/>
  <sheetData>
    <row r="2" spans="1:13">
      <c r="A2" t="s">
        <v>375</v>
      </c>
      <c r="B2">
        <v>1</v>
      </c>
      <c r="C2">
        <v>1</v>
      </c>
      <c r="D2">
        <v>1</v>
      </c>
      <c r="E2">
        <v>1</v>
      </c>
      <c r="F2">
        <v>1</v>
      </c>
      <c r="G2">
        <v>1</v>
      </c>
      <c r="H2">
        <v>1</v>
      </c>
      <c r="I2">
        <v>1</v>
      </c>
      <c r="J2">
        <v>1</v>
      </c>
      <c r="K2">
        <v>1</v>
      </c>
      <c r="L2">
        <v>1</v>
      </c>
      <c r="M2">
        <v>1</v>
      </c>
    </row>
    <row r="3" spans="1:13">
      <c r="A3" t="s">
        <v>376</v>
      </c>
      <c r="B3">
        <v>2</v>
      </c>
      <c r="C3">
        <v>2</v>
      </c>
      <c r="D3">
        <v>2</v>
      </c>
      <c r="E3">
        <v>2</v>
      </c>
      <c r="F3">
        <v>2</v>
      </c>
      <c r="G3">
        <v>2</v>
      </c>
      <c r="H3">
        <v>2</v>
      </c>
      <c r="I3">
        <v>2</v>
      </c>
      <c r="J3">
        <v>2</v>
      </c>
      <c r="K3">
        <v>2</v>
      </c>
      <c r="L3">
        <v>2</v>
      </c>
      <c r="M3">
        <v>2</v>
      </c>
    </row>
    <row r="4" spans="1:13">
      <c r="A4" t="s">
        <v>377</v>
      </c>
      <c r="B4">
        <v>3</v>
      </c>
      <c r="C4">
        <v>3</v>
      </c>
      <c r="D4">
        <v>3</v>
      </c>
      <c r="E4">
        <v>3</v>
      </c>
      <c r="F4">
        <v>3</v>
      </c>
      <c r="G4">
        <v>3</v>
      </c>
      <c r="H4">
        <v>3</v>
      </c>
      <c r="I4">
        <v>3</v>
      </c>
      <c r="J4">
        <v>3</v>
      </c>
      <c r="K4">
        <v>3</v>
      </c>
      <c r="L4">
        <v>3</v>
      </c>
      <c r="M4">
        <v>3</v>
      </c>
    </row>
    <row r="5" spans="1:13">
      <c r="A5" t="s">
        <v>378</v>
      </c>
      <c r="B5">
        <v>4</v>
      </c>
      <c r="C5">
        <v>4</v>
      </c>
      <c r="D5">
        <v>4</v>
      </c>
      <c r="E5">
        <v>4</v>
      </c>
      <c r="F5">
        <v>4</v>
      </c>
      <c r="G5">
        <v>4</v>
      </c>
      <c r="H5">
        <v>4</v>
      </c>
      <c r="I5">
        <v>4</v>
      </c>
      <c r="J5">
        <v>4</v>
      </c>
      <c r="K5">
        <v>4</v>
      </c>
      <c r="L5">
        <v>4</v>
      </c>
      <c r="M5">
        <v>4</v>
      </c>
    </row>
    <row r="6" spans="1:13">
      <c r="A6" t="s">
        <v>379</v>
      </c>
      <c r="B6">
        <v>5</v>
      </c>
      <c r="C6">
        <v>5</v>
      </c>
      <c r="D6">
        <v>5</v>
      </c>
      <c r="E6">
        <v>5</v>
      </c>
      <c r="F6">
        <v>5</v>
      </c>
      <c r="G6">
        <v>5</v>
      </c>
      <c r="H6">
        <v>5</v>
      </c>
      <c r="I6">
        <v>5</v>
      </c>
      <c r="J6">
        <v>5</v>
      </c>
      <c r="K6">
        <v>5</v>
      </c>
      <c r="L6">
        <v>5</v>
      </c>
      <c r="M6">
        <v>5</v>
      </c>
    </row>
    <row r="7" spans="1:13">
      <c r="A7" t="s">
        <v>380</v>
      </c>
      <c r="B7">
        <v>6</v>
      </c>
      <c r="C7">
        <v>6</v>
      </c>
      <c r="D7">
        <v>6</v>
      </c>
      <c r="E7">
        <v>6</v>
      </c>
      <c r="F7">
        <v>6</v>
      </c>
      <c r="G7">
        <v>6</v>
      </c>
      <c r="H7">
        <v>6</v>
      </c>
      <c r="I7">
        <v>6</v>
      </c>
      <c r="J7">
        <v>6</v>
      </c>
      <c r="K7">
        <v>6</v>
      </c>
      <c r="L7">
        <v>6</v>
      </c>
      <c r="M7">
        <v>6</v>
      </c>
    </row>
    <row r="8" spans="1:13">
      <c r="A8" t="s">
        <v>381</v>
      </c>
      <c r="B8">
        <v>7</v>
      </c>
      <c r="C8">
        <v>7</v>
      </c>
      <c r="D8">
        <v>7</v>
      </c>
      <c r="E8">
        <v>7</v>
      </c>
      <c r="F8">
        <v>7</v>
      </c>
      <c r="G8">
        <v>7</v>
      </c>
      <c r="H8">
        <v>7</v>
      </c>
      <c r="I8">
        <v>7</v>
      </c>
      <c r="J8">
        <v>7</v>
      </c>
      <c r="K8">
        <v>7</v>
      </c>
      <c r="L8">
        <v>7</v>
      </c>
      <c r="M8">
        <v>7</v>
      </c>
    </row>
    <row r="9" spans="1:13">
      <c r="A9" t="s">
        <v>382</v>
      </c>
      <c r="B9">
        <v>8</v>
      </c>
      <c r="C9">
        <v>8</v>
      </c>
      <c r="D9">
        <v>8</v>
      </c>
      <c r="E9">
        <v>8</v>
      </c>
      <c r="F9">
        <v>8</v>
      </c>
      <c r="G9">
        <v>8</v>
      </c>
      <c r="H9">
        <v>8</v>
      </c>
      <c r="I9">
        <v>8</v>
      </c>
      <c r="J9">
        <v>8</v>
      </c>
      <c r="K9">
        <v>8</v>
      </c>
      <c r="L9">
        <v>8</v>
      </c>
      <c r="M9">
        <v>8</v>
      </c>
    </row>
    <row r="10" spans="1:13">
      <c r="A10" t="s">
        <v>383</v>
      </c>
      <c r="B10">
        <v>9</v>
      </c>
      <c r="C10">
        <v>9</v>
      </c>
      <c r="D10">
        <v>9</v>
      </c>
      <c r="E10">
        <v>9</v>
      </c>
      <c r="F10">
        <v>9</v>
      </c>
      <c r="G10">
        <v>9</v>
      </c>
      <c r="H10">
        <v>9</v>
      </c>
      <c r="I10">
        <v>9</v>
      </c>
      <c r="J10">
        <v>9</v>
      </c>
      <c r="K10">
        <v>9</v>
      </c>
      <c r="L10">
        <v>9</v>
      </c>
      <c r="M10">
        <v>9</v>
      </c>
    </row>
    <row r="11" spans="1:13">
      <c r="A11" t="s">
        <v>384</v>
      </c>
      <c r="B11">
        <v>10</v>
      </c>
      <c r="C11">
        <v>10</v>
      </c>
      <c r="D11">
        <v>10</v>
      </c>
      <c r="E11">
        <v>10</v>
      </c>
      <c r="F11">
        <v>10</v>
      </c>
      <c r="G11">
        <v>10</v>
      </c>
      <c r="H11">
        <v>10</v>
      </c>
      <c r="I11">
        <v>10</v>
      </c>
      <c r="J11">
        <v>10</v>
      </c>
      <c r="K11">
        <v>10</v>
      </c>
      <c r="L11">
        <v>10</v>
      </c>
      <c r="M11">
        <v>10</v>
      </c>
    </row>
    <row r="12" spans="1:13">
      <c r="A12" t="s">
        <v>385</v>
      </c>
      <c r="B12">
        <v>11</v>
      </c>
      <c r="C12">
        <v>11</v>
      </c>
      <c r="D12">
        <v>11</v>
      </c>
      <c r="E12">
        <v>11</v>
      </c>
      <c r="F12">
        <v>11</v>
      </c>
      <c r="G12">
        <v>11</v>
      </c>
      <c r="H12">
        <v>11</v>
      </c>
      <c r="I12">
        <v>11</v>
      </c>
      <c r="J12">
        <v>11</v>
      </c>
      <c r="K12">
        <v>11</v>
      </c>
      <c r="L12">
        <v>11</v>
      </c>
      <c r="M12">
        <v>11</v>
      </c>
    </row>
    <row r="13" spans="1:13">
      <c r="A13" t="s">
        <v>386</v>
      </c>
      <c r="B13">
        <v>12</v>
      </c>
      <c r="C13">
        <v>12</v>
      </c>
      <c r="D13">
        <v>12</v>
      </c>
      <c r="E13">
        <v>12</v>
      </c>
      <c r="F13">
        <v>12</v>
      </c>
      <c r="G13">
        <v>12</v>
      </c>
      <c r="H13">
        <v>12</v>
      </c>
      <c r="I13">
        <v>12</v>
      </c>
      <c r="J13">
        <v>12</v>
      </c>
      <c r="K13">
        <v>12</v>
      </c>
      <c r="L13">
        <v>12</v>
      </c>
      <c r="M13">
        <v>12</v>
      </c>
    </row>
    <row r="14" spans="1:13">
      <c r="B14">
        <v>13</v>
      </c>
      <c r="C14">
        <v>13</v>
      </c>
      <c r="D14">
        <v>13</v>
      </c>
      <c r="E14">
        <v>13</v>
      </c>
      <c r="F14">
        <v>13</v>
      </c>
      <c r="G14">
        <v>13</v>
      </c>
      <c r="H14">
        <v>13</v>
      </c>
      <c r="I14">
        <v>13</v>
      </c>
      <c r="J14">
        <v>13</v>
      </c>
      <c r="K14">
        <v>13</v>
      </c>
      <c r="L14">
        <v>13</v>
      </c>
      <c r="M14">
        <v>13</v>
      </c>
    </row>
    <row r="15" spans="1:13">
      <c r="B15">
        <v>14</v>
      </c>
      <c r="C15">
        <v>14</v>
      </c>
      <c r="D15">
        <v>14</v>
      </c>
      <c r="E15">
        <v>14</v>
      </c>
      <c r="F15">
        <v>14</v>
      </c>
      <c r="G15">
        <v>14</v>
      </c>
      <c r="H15">
        <v>14</v>
      </c>
      <c r="I15">
        <v>14</v>
      </c>
      <c r="J15">
        <v>14</v>
      </c>
      <c r="K15">
        <v>14</v>
      </c>
      <c r="L15">
        <v>14</v>
      </c>
      <c r="M15">
        <v>14</v>
      </c>
    </row>
    <row r="16" spans="1:13">
      <c r="B16">
        <v>15</v>
      </c>
      <c r="C16">
        <v>15</v>
      </c>
      <c r="D16">
        <v>15</v>
      </c>
      <c r="E16">
        <v>15</v>
      </c>
      <c r="F16">
        <v>15</v>
      </c>
      <c r="G16">
        <v>15</v>
      </c>
      <c r="H16">
        <v>15</v>
      </c>
      <c r="I16">
        <v>15</v>
      </c>
      <c r="J16">
        <v>15</v>
      </c>
      <c r="K16">
        <v>15</v>
      </c>
      <c r="L16">
        <v>15</v>
      </c>
      <c r="M16">
        <v>15</v>
      </c>
    </row>
    <row r="17" spans="2:13">
      <c r="B17">
        <v>16</v>
      </c>
      <c r="C17">
        <v>16</v>
      </c>
      <c r="D17">
        <v>16</v>
      </c>
      <c r="E17">
        <v>16</v>
      </c>
      <c r="F17">
        <v>16</v>
      </c>
      <c r="G17">
        <v>16</v>
      </c>
      <c r="H17">
        <v>16</v>
      </c>
      <c r="I17">
        <v>16</v>
      </c>
      <c r="J17">
        <v>16</v>
      </c>
      <c r="K17">
        <v>16</v>
      </c>
      <c r="L17">
        <v>16</v>
      </c>
      <c r="M17">
        <v>16</v>
      </c>
    </row>
    <row r="18" spans="2:13">
      <c r="B18">
        <v>17</v>
      </c>
      <c r="C18">
        <v>17</v>
      </c>
      <c r="D18">
        <v>17</v>
      </c>
      <c r="E18">
        <v>17</v>
      </c>
      <c r="F18">
        <v>17</v>
      </c>
      <c r="G18">
        <v>17</v>
      </c>
      <c r="H18">
        <v>17</v>
      </c>
      <c r="I18">
        <v>17</v>
      </c>
      <c r="J18">
        <v>17</v>
      </c>
      <c r="K18">
        <v>17</v>
      </c>
      <c r="L18">
        <v>17</v>
      </c>
      <c r="M18">
        <v>17</v>
      </c>
    </row>
    <row r="19" spans="2:13">
      <c r="B19">
        <v>18</v>
      </c>
      <c r="C19">
        <v>18</v>
      </c>
      <c r="D19">
        <v>18</v>
      </c>
      <c r="E19">
        <v>18</v>
      </c>
      <c r="F19">
        <v>18</v>
      </c>
      <c r="G19">
        <v>18</v>
      </c>
      <c r="H19">
        <v>18</v>
      </c>
      <c r="I19">
        <v>18</v>
      </c>
      <c r="J19">
        <v>18</v>
      </c>
      <c r="K19">
        <v>18</v>
      </c>
      <c r="L19">
        <v>18</v>
      </c>
      <c r="M19">
        <v>18</v>
      </c>
    </row>
    <row r="20" spans="2:13">
      <c r="B20">
        <v>19</v>
      </c>
      <c r="C20">
        <v>19</v>
      </c>
      <c r="D20">
        <v>19</v>
      </c>
      <c r="E20">
        <v>19</v>
      </c>
      <c r="F20">
        <v>19</v>
      </c>
      <c r="G20">
        <v>19</v>
      </c>
      <c r="H20">
        <v>19</v>
      </c>
      <c r="I20">
        <v>19</v>
      </c>
      <c r="J20">
        <v>19</v>
      </c>
      <c r="K20">
        <v>19</v>
      </c>
      <c r="L20">
        <v>19</v>
      </c>
      <c r="M20">
        <v>19</v>
      </c>
    </row>
    <row r="21" spans="2:13">
      <c r="B21">
        <v>20</v>
      </c>
      <c r="C21">
        <v>20</v>
      </c>
      <c r="D21">
        <v>20</v>
      </c>
      <c r="E21">
        <v>20</v>
      </c>
      <c r="F21">
        <v>20</v>
      </c>
      <c r="G21">
        <v>20</v>
      </c>
      <c r="H21">
        <v>20</v>
      </c>
      <c r="I21">
        <v>20</v>
      </c>
      <c r="J21">
        <v>20</v>
      </c>
      <c r="K21">
        <v>20</v>
      </c>
      <c r="L21">
        <v>20</v>
      </c>
      <c r="M21">
        <v>20</v>
      </c>
    </row>
    <row r="22" spans="2:13">
      <c r="B22">
        <v>21</v>
      </c>
      <c r="C22">
        <v>21</v>
      </c>
      <c r="D22">
        <v>21</v>
      </c>
      <c r="E22">
        <v>21</v>
      </c>
      <c r="F22">
        <v>21</v>
      </c>
      <c r="G22">
        <v>21</v>
      </c>
      <c r="H22">
        <v>21</v>
      </c>
      <c r="I22">
        <v>21</v>
      </c>
      <c r="J22">
        <v>21</v>
      </c>
      <c r="K22">
        <v>21</v>
      </c>
      <c r="L22">
        <v>21</v>
      </c>
      <c r="M22">
        <v>21</v>
      </c>
    </row>
    <row r="23" spans="2:13">
      <c r="B23">
        <v>22</v>
      </c>
      <c r="C23">
        <v>22</v>
      </c>
      <c r="D23">
        <v>22</v>
      </c>
      <c r="E23">
        <v>22</v>
      </c>
      <c r="F23">
        <v>22</v>
      </c>
      <c r="G23">
        <v>22</v>
      </c>
      <c r="H23">
        <v>22</v>
      </c>
      <c r="I23">
        <v>22</v>
      </c>
      <c r="J23">
        <v>22</v>
      </c>
      <c r="K23">
        <v>22</v>
      </c>
      <c r="L23">
        <v>22</v>
      </c>
      <c r="M23">
        <v>22</v>
      </c>
    </row>
    <row r="24" spans="2:13">
      <c r="B24">
        <v>23</v>
      </c>
      <c r="C24">
        <v>23</v>
      </c>
      <c r="D24">
        <v>23</v>
      </c>
      <c r="E24">
        <v>23</v>
      </c>
      <c r="F24">
        <v>23</v>
      </c>
      <c r="G24">
        <v>23</v>
      </c>
      <c r="H24">
        <v>23</v>
      </c>
      <c r="I24">
        <v>23</v>
      </c>
      <c r="J24">
        <v>23</v>
      </c>
      <c r="K24">
        <v>23</v>
      </c>
      <c r="L24">
        <v>23</v>
      </c>
      <c r="M24">
        <v>23</v>
      </c>
    </row>
    <row r="25" spans="2:13">
      <c r="B25">
        <v>24</v>
      </c>
      <c r="C25">
        <v>24</v>
      </c>
      <c r="D25">
        <v>24</v>
      </c>
      <c r="E25">
        <v>24</v>
      </c>
      <c r="F25">
        <v>24</v>
      </c>
      <c r="G25">
        <v>24</v>
      </c>
      <c r="H25">
        <v>24</v>
      </c>
      <c r="I25">
        <v>24</v>
      </c>
      <c r="J25">
        <v>24</v>
      </c>
      <c r="K25">
        <v>24</v>
      </c>
      <c r="L25">
        <v>24</v>
      </c>
      <c r="M25">
        <v>24</v>
      </c>
    </row>
    <row r="26" spans="2:13">
      <c r="B26">
        <v>25</v>
      </c>
      <c r="C26">
        <v>25</v>
      </c>
      <c r="D26">
        <v>25</v>
      </c>
      <c r="E26">
        <v>25</v>
      </c>
      <c r="F26">
        <v>25</v>
      </c>
      <c r="G26">
        <v>25</v>
      </c>
      <c r="H26">
        <v>25</v>
      </c>
      <c r="I26">
        <v>25</v>
      </c>
      <c r="J26">
        <v>25</v>
      </c>
      <c r="K26">
        <v>25</v>
      </c>
      <c r="L26">
        <v>25</v>
      </c>
      <c r="M26">
        <v>25</v>
      </c>
    </row>
    <row r="27" spans="2:13">
      <c r="B27">
        <v>26</v>
      </c>
      <c r="C27">
        <v>26</v>
      </c>
      <c r="D27">
        <v>26</v>
      </c>
      <c r="E27">
        <v>26</v>
      </c>
      <c r="F27">
        <v>26</v>
      </c>
      <c r="G27">
        <v>26</v>
      </c>
      <c r="H27">
        <v>26</v>
      </c>
      <c r="I27">
        <v>26</v>
      </c>
      <c r="J27">
        <v>26</v>
      </c>
      <c r="K27">
        <v>26</v>
      </c>
      <c r="L27">
        <v>26</v>
      </c>
      <c r="M27">
        <v>26</v>
      </c>
    </row>
    <row r="28" spans="2:13">
      <c r="B28">
        <v>27</v>
      </c>
      <c r="C28">
        <v>27</v>
      </c>
      <c r="D28">
        <v>27</v>
      </c>
      <c r="E28">
        <v>27</v>
      </c>
      <c r="F28">
        <v>27</v>
      </c>
      <c r="G28">
        <v>27</v>
      </c>
      <c r="H28">
        <v>27</v>
      </c>
      <c r="I28">
        <v>27</v>
      </c>
      <c r="J28">
        <v>27</v>
      </c>
      <c r="K28">
        <v>27</v>
      </c>
      <c r="L28">
        <v>27</v>
      </c>
      <c r="M28">
        <v>27</v>
      </c>
    </row>
    <row r="29" spans="2:13">
      <c r="B29">
        <v>28</v>
      </c>
      <c r="C29">
        <v>28</v>
      </c>
      <c r="D29">
        <v>28</v>
      </c>
      <c r="E29">
        <v>28</v>
      </c>
      <c r="F29">
        <v>28</v>
      </c>
      <c r="G29">
        <v>28</v>
      </c>
      <c r="H29">
        <v>28</v>
      </c>
      <c r="I29">
        <v>28</v>
      </c>
      <c r="J29">
        <v>28</v>
      </c>
      <c r="K29">
        <v>28</v>
      </c>
      <c r="L29">
        <v>28</v>
      </c>
      <c r="M29">
        <v>28</v>
      </c>
    </row>
    <row r="30" spans="2:13">
      <c r="B30">
        <v>29</v>
      </c>
      <c r="C30">
        <v>29</v>
      </c>
      <c r="D30">
        <v>29</v>
      </c>
      <c r="E30">
        <v>29</v>
      </c>
      <c r="F30">
        <v>29</v>
      </c>
      <c r="G30">
        <v>29</v>
      </c>
      <c r="H30">
        <v>29</v>
      </c>
      <c r="I30">
        <v>29</v>
      </c>
      <c r="J30">
        <v>29</v>
      </c>
      <c r="K30">
        <v>29</v>
      </c>
      <c r="L30">
        <v>29</v>
      </c>
      <c r="M30">
        <v>29</v>
      </c>
    </row>
    <row r="31" spans="2:13">
      <c r="B31">
        <v>30</v>
      </c>
      <c r="D31">
        <v>30</v>
      </c>
      <c r="E31">
        <v>30</v>
      </c>
      <c r="F31">
        <v>30</v>
      </c>
      <c r="G31">
        <v>30</v>
      </c>
      <c r="H31">
        <v>30</v>
      </c>
      <c r="I31">
        <v>30</v>
      </c>
      <c r="J31">
        <v>30</v>
      </c>
      <c r="K31">
        <v>30</v>
      </c>
      <c r="L31">
        <v>30</v>
      </c>
      <c r="M31">
        <v>30</v>
      </c>
    </row>
    <row r="32" spans="2:13">
      <c r="B32">
        <v>31</v>
      </c>
      <c r="D32">
        <v>31</v>
      </c>
      <c r="F32">
        <v>31</v>
      </c>
      <c r="H32">
        <v>31</v>
      </c>
      <c r="I32">
        <v>31</v>
      </c>
      <c r="K32">
        <v>31</v>
      </c>
      <c r="M32">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14</vt:i4>
      </vt:variant>
    </vt:vector>
  </HeadingPairs>
  <TitlesOfParts>
    <vt:vector size="16" baseType="lpstr">
      <vt:lpstr>Arkusz1</vt:lpstr>
      <vt:lpstr>Arkusz2</vt:lpstr>
      <vt:lpstr>CZERWIEC</vt:lpstr>
      <vt:lpstr>GRUDZIEŃ</vt:lpstr>
      <vt:lpstr>KWIECIEŃ</vt:lpstr>
      <vt:lpstr>LIPIEC</vt:lpstr>
      <vt:lpstr>LISTOPAD</vt:lpstr>
      <vt:lpstr>LUTY</vt:lpstr>
      <vt:lpstr>MAJ</vt:lpstr>
      <vt:lpstr>MARZEC</vt:lpstr>
      <vt:lpstr>MIESIĄCE</vt:lpstr>
      <vt:lpstr>Arkusz1!Obszar_wydruku</vt:lpstr>
      <vt:lpstr>PAŹDZIERNIK</vt:lpstr>
      <vt:lpstr>SIERPIEŃ</vt:lpstr>
      <vt:lpstr>STYCZEŃ</vt:lpstr>
      <vt:lpstr>WRZESIEŃ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2025-11-24T18:06:16Z</dcterms:modified>
</cp:coreProperties>
</file>